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Бюджет 2025\РЕШЕНИЕ О БЮДЖЕТЕ 2025-2027\ПРОЕКТ БЮДЖЕТА 2025-2027\"/>
    </mc:Choice>
  </mc:AlternateContent>
  <xr:revisionPtr revIDLastSave="0" documentId="13_ncr:1_{B0040663-DA5E-48CA-A202-D0E04B34FECD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3" i="2" l="1"/>
  <c r="E169" i="2"/>
  <c r="D169" i="2"/>
  <c r="E170" i="2"/>
  <c r="D170" i="2"/>
  <c r="E172" i="2"/>
  <c r="D172" i="2"/>
  <c r="E292" i="2"/>
  <c r="D292" i="2"/>
  <c r="E293" i="2"/>
  <c r="D293" i="2"/>
  <c r="E246" i="2"/>
  <c r="D246" i="2"/>
  <c r="D237" i="2"/>
  <c r="E218" i="2"/>
  <c r="D218" i="2"/>
  <c r="D217" i="2" s="1"/>
  <c r="E41" i="2"/>
  <c r="D41" i="2"/>
  <c r="E63" i="2"/>
  <c r="D63" i="2"/>
  <c r="E112" i="2"/>
  <c r="D112" i="2"/>
  <c r="E131" i="2"/>
  <c r="D131" i="2"/>
  <c r="D130" i="2"/>
  <c r="E146" i="2"/>
  <c r="D146" i="2"/>
  <c r="E237" i="2"/>
  <c r="E260" i="2"/>
  <c r="D260" i="2"/>
  <c r="E277" i="2"/>
  <c r="D277" i="2"/>
  <c r="D300" i="2"/>
  <c r="E321" i="2"/>
  <c r="D321" i="2"/>
  <c r="E261" i="2"/>
  <c r="D261" i="2"/>
  <c r="E250" i="2"/>
  <c r="D250" i="2"/>
  <c r="E247" i="2"/>
  <c r="D247" i="2"/>
  <c r="E194" i="2"/>
  <c r="D194" i="2"/>
  <c r="E176" i="2"/>
  <c r="D176" i="2"/>
  <c r="D180" i="2" l="1"/>
  <c r="E180" i="2"/>
  <c r="D175" i="2"/>
  <c r="D153" i="2"/>
  <c r="E12" i="2"/>
  <c r="D12" i="2"/>
  <c r="E81" i="2"/>
  <c r="D81" i="2"/>
  <c r="E42" i="2"/>
  <c r="D42" i="2"/>
  <c r="E193" i="2"/>
  <c r="E192" i="2" s="1"/>
  <c r="D193" i="2"/>
  <c r="D192" i="2" s="1"/>
  <c r="E50" i="2"/>
  <c r="D50" i="2"/>
  <c r="E214" i="2"/>
  <c r="E213" i="2" s="1"/>
  <c r="E212" i="2" s="1"/>
  <c r="E211" i="2" s="1"/>
  <c r="D214" i="2"/>
  <c r="D213" i="2" s="1"/>
  <c r="D212" i="2" s="1"/>
  <c r="D211" i="2" s="1"/>
  <c r="E295" i="2" l="1"/>
  <c r="D295" i="2"/>
  <c r="E297" i="2"/>
  <c r="D297" i="2"/>
  <c r="E363" i="2"/>
  <c r="E360" i="2" s="1"/>
  <c r="E359" i="2" s="1"/>
  <c r="D363" i="2"/>
  <c r="D360" i="2" s="1"/>
  <c r="D359" i="2" s="1"/>
  <c r="E355" i="2"/>
  <c r="E354" i="2" s="1"/>
  <c r="D355" i="2"/>
  <c r="D354" i="2" s="1"/>
  <c r="E352" i="2"/>
  <c r="D352" i="2"/>
  <c r="E350" i="2"/>
  <c r="D350" i="2"/>
  <c r="E348" i="2"/>
  <c r="D348" i="2"/>
  <c r="E345" i="2"/>
  <c r="D345" i="2"/>
  <c r="E340" i="2"/>
  <c r="D340" i="2"/>
  <c r="E335" i="2"/>
  <c r="D335" i="2"/>
  <c r="E333" i="2"/>
  <c r="D333" i="2"/>
  <c r="E330" i="2"/>
  <c r="D330" i="2"/>
  <c r="E328" i="2"/>
  <c r="D328" i="2"/>
  <c r="E324" i="2"/>
  <c r="D324" i="2"/>
  <c r="E314" i="2"/>
  <c r="D314" i="2"/>
  <c r="E310" i="2"/>
  <c r="D310" i="2"/>
  <c r="E307" i="2"/>
  <c r="D307" i="2"/>
  <c r="E305" i="2"/>
  <c r="D305" i="2"/>
  <c r="E301" i="2"/>
  <c r="E300" i="2" s="1"/>
  <c r="E299" i="2" s="1"/>
  <c r="E263" i="2"/>
  <c r="D263" i="2"/>
  <c r="E265" i="2"/>
  <c r="D265" i="2"/>
  <c r="E280" i="2"/>
  <c r="D280" i="2"/>
  <c r="E284" i="2"/>
  <c r="D284" i="2"/>
  <c r="E288" i="2"/>
  <c r="D288" i="2"/>
  <c r="E290" i="2"/>
  <c r="D290" i="2"/>
  <c r="E253" i="2"/>
  <c r="D253" i="2"/>
  <c r="E255" i="2"/>
  <c r="D255" i="2"/>
  <c r="E257" i="2"/>
  <c r="D257" i="2"/>
  <c r="E244" i="2"/>
  <c r="D244" i="2"/>
  <c r="E240" i="2"/>
  <c r="D240" i="2"/>
  <c r="E235" i="2"/>
  <c r="D235" i="2"/>
  <c r="E233" i="2"/>
  <c r="D233" i="2"/>
  <c r="E228" i="2"/>
  <c r="D228" i="2"/>
  <c r="E226" i="2"/>
  <c r="D226" i="2"/>
  <c r="E224" i="2"/>
  <c r="D224" i="2"/>
  <c r="E222" i="2"/>
  <c r="D222" i="2"/>
  <c r="E207" i="2"/>
  <c r="E202" i="2" s="1"/>
  <c r="D207" i="2"/>
  <c r="D202" i="2" s="1"/>
  <c r="E200" i="2"/>
  <c r="D200" i="2"/>
  <c r="E197" i="2"/>
  <c r="D197" i="2"/>
  <c r="E188" i="2"/>
  <c r="D188" i="2"/>
  <c r="E186" i="2"/>
  <c r="D186" i="2"/>
  <c r="E184" i="2"/>
  <c r="D184" i="2"/>
  <c r="E182" i="2"/>
  <c r="D182" i="2"/>
  <c r="E178" i="2"/>
  <c r="D178" i="2"/>
  <c r="E174" i="2"/>
  <c r="D174" i="2"/>
  <c r="E155" i="2"/>
  <c r="D155" i="2"/>
  <c r="E152" i="2"/>
  <c r="D152" i="2"/>
  <c r="E148" i="2"/>
  <c r="D148" i="2"/>
  <c r="E142" i="2"/>
  <c r="D142" i="2"/>
  <c r="E138" i="2"/>
  <c r="D138" i="2"/>
  <c r="E134" i="2"/>
  <c r="D134" i="2"/>
  <c r="E132" i="2"/>
  <c r="D132" i="2"/>
  <c r="E128" i="2"/>
  <c r="D128" i="2"/>
  <c r="E126" i="2"/>
  <c r="D126" i="2"/>
  <c r="E124" i="2"/>
  <c r="D124" i="2"/>
  <c r="E120" i="2"/>
  <c r="D120" i="2"/>
  <c r="E117" i="2"/>
  <c r="D117" i="2"/>
  <c r="E113" i="2"/>
  <c r="D113" i="2"/>
  <c r="E99" i="2"/>
  <c r="D99" i="2"/>
  <c r="E101" i="2"/>
  <c r="D101" i="2"/>
  <c r="E88" i="2"/>
  <c r="D88" i="2"/>
  <c r="E85" i="2"/>
  <c r="D85" i="2"/>
  <c r="E79" i="2"/>
  <c r="D79" i="2"/>
  <c r="E77" i="2"/>
  <c r="D77" i="2"/>
  <c r="E71" i="2"/>
  <c r="D71" i="2"/>
  <c r="E68" i="2"/>
  <c r="D68" i="2"/>
  <c r="E65" i="2"/>
  <c r="D65" i="2"/>
  <c r="E62" i="2"/>
  <c r="E44" i="2" s="1"/>
  <c r="D62" i="2"/>
  <c r="D44" i="2" s="1"/>
  <c r="E48" i="2"/>
  <c r="D48" i="2"/>
  <c r="E45" i="2"/>
  <c r="D45" i="2"/>
  <c r="E40" i="2"/>
  <c r="E39" i="2" s="1"/>
  <c r="E33" i="2" s="1"/>
  <c r="D40" i="2"/>
  <c r="D39" i="2" s="1"/>
  <c r="E30" i="2"/>
  <c r="D30" i="2"/>
  <c r="E26" i="2"/>
  <c r="D26" i="2"/>
  <c r="E22" i="2"/>
  <c r="D22" i="2"/>
  <c r="E17" i="2"/>
  <c r="D17" i="2"/>
  <c r="D301" i="2"/>
  <c r="E11" i="2" l="1"/>
  <c r="D168" i="2"/>
  <c r="E217" i="2"/>
  <c r="E216" i="2" s="1"/>
  <c r="D216" i="2"/>
  <c r="E168" i="2"/>
  <c r="D33" i="2"/>
  <c r="D11" i="2" s="1"/>
  <c r="D372" i="2" s="1"/>
  <c r="E195" i="2"/>
  <c r="D195" i="2"/>
  <c r="D299" i="2"/>
  <c r="E98" i="2"/>
  <c r="E97" i="2" s="1"/>
  <c r="D98" i="2"/>
  <c r="D97" i="2" s="1"/>
  <c r="E372" i="2" l="1"/>
  <c r="E259" i="2"/>
  <c r="D259" i="2"/>
  <c r="E55" i="2"/>
  <c r="D55" i="2"/>
  <c r="D160" i="2"/>
  <c r="D162" i="2"/>
  <c r="D164" i="2"/>
  <c r="D166" i="2"/>
  <c r="E162" i="2"/>
  <c r="E164" i="2"/>
  <c r="E160" i="2"/>
  <c r="E166" i="2"/>
  <c r="E95" i="2"/>
  <c r="D95" i="2"/>
  <c r="E93" i="2"/>
  <c r="D93" i="2"/>
  <c r="E91" i="2"/>
  <c r="D91" i="2"/>
  <c r="E52" i="2"/>
  <c r="D52" i="2"/>
  <c r="E130" i="2" l="1"/>
</calcChain>
</file>

<file path=xl/sharedStrings.xml><?xml version="1.0" encoding="utf-8"?>
<sst xmlns="http://schemas.openxmlformats.org/spreadsheetml/2006/main" count="1025" uniqueCount="357">
  <si>
    <t>Документ, учреждение</t>
  </si>
  <si>
    <t>Ц.ст.</t>
  </si>
  <si>
    <t>Расх.</t>
  </si>
  <si>
    <t>Сумма на 2026 год</t>
  </si>
  <si>
    <t>000</t>
  </si>
  <si>
    <t xml:space="preserve">    муниципальная программа Кильмезского района Развитие образование Кильмезского района</t>
  </si>
  <si>
    <t>0100000000</t>
  </si>
  <si>
    <t xml:space="preserve">        </t>
  </si>
  <si>
    <t xml:space="preserve">            Развитие системы дошкольного образования</t>
  </si>
  <si>
    <t>0110002110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</si>
  <si>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</si>
  <si>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</si>
  <si>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</si>
  <si>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</si>
  <si>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</si>
  <si>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</si>
  <si>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</si>
  <si>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</si>
  <si>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</si>
  <si>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</si>
  <si>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</si>
  <si>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</si>
  <si>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</si>
  <si>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</si>
  <si>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</si>
  <si>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</si>
  <si>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</t>
  </si>
  <si>
    <t xml:space="preserve">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</si>
  <si>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</si>
  <si>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01Q0000000</t>
  </si>
  <si>
    <t>01Q0216130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</si>
  <si>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</si>
  <si>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</si>
  <si>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</si>
  <si>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</si>
  <si>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</si>
  <si>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</si>
  <si>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</si>
  <si>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</si>
  <si>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</si>
  <si>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</si>
  <si>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</si>
  <si>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Осуществление деятельности по опеке и попечительству</t>
  </si>
  <si>
    <t>01Q0316040</t>
  </si>
  <si>
    <t>01Q0316080</t>
  </si>
  <si>
    <t>01Q0600000</t>
  </si>
  <si>
    <t>01Q0616140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</si>
  <si>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</si>
  <si>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</si>
  <si>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>01Q2000000</t>
  </si>
  <si>
    <t>01Q2500000</t>
  </si>
  <si>
    <t xml:space="preserve">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</si>
  <si>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</si>
  <si>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</si>
  <si>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</si>
  <si>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</si>
  <si>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</si>
  <si>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</si>
  <si>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</si>
  <si>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</si>
  <si>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</si>
  <si>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</si>
  <si>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</si>
  <si>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01U0000000</t>
  </si>
  <si>
    <t>01U0I00000</t>
  </si>
  <si>
    <t xml:space="preserve">            Расходы по администрированию</t>
  </si>
  <si>
    <t>01U0I16094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</si>
  <si>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</si>
  <si>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01U0IД0820</t>
  </si>
  <si>
    <t xml:space="preserve">              Капитальные вложения в объекты государственной (муниципальной) собственности</t>
  </si>
  <si>
    <t>400</t>
  </si>
  <si>
    <t>01U0J00000</t>
  </si>
  <si>
    <t xml:space="preserve">            Финансовая поддержка детско-юношеского спорта</t>
  </si>
  <si>
    <t>01U0J17440</t>
  </si>
  <si>
    <t>01U0У00000</t>
  </si>
  <si>
    <t xml:space="preserve">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</si>
  <si>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</si>
  <si>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</si>
  <si>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</si>
  <si>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</si>
  <si>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</si>
  <si>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</si>
  <si>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</si>
  <si>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</si>
  <si>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</si>
  <si>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</si>
  <si>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</si>
  <si>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</si>
  <si>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</si>
  <si>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</si>
  <si>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</si>
  <si>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</si>
  <si>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 xml:space="preserve">    муниципальная программа Кильмезского района Развитие культуры и туризма в Кильмезском районе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</si>
  <si>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</si>
  <si>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</si>
  <si>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</si>
  <si>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</si>
  <si>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</si>
  <si>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</si>
  <si>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</si>
  <si>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</si>
  <si>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</si>
  <si>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</si>
  <si>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>02Q0000000</t>
  </si>
  <si>
    <t>02Q0600000</t>
  </si>
  <si>
    <t>02Q0616140</t>
  </si>
  <si>
    <t>02Q0800000</t>
  </si>
  <si>
    <t xml:space="preserve">            Поддержка отрасли культуры</t>
  </si>
  <si>
    <t>02Q08L5190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</si>
  <si>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</si>
  <si>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</si>
  <si>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</si>
  <si>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</si>
  <si>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</si>
  <si>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</si>
  <si>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</si>
  <si>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</si>
  <si>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</si>
  <si>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</si>
  <si>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 xml:space="preserve">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</si>
  <si>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</si>
  <si>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</si>
  <si>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</si>
  <si>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</si>
  <si>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</si>
  <si>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</si>
  <si>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Выплаты к песиям муниципальных служащих</t>
  </si>
  <si>
    <t>0300004020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</si>
  <si>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</si>
  <si>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</si>
  <si>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</si>
  <si>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</si>
  <si>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</si>
  <si>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</si>
  <si>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</si>
  <si>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</si>
  <si>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</si>
  <si>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</si>
  <si>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</si>
  <si>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</si>
  <si>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 xml:space="preserve">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</si>
  <si>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</si>
  <si>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</si>
  <si>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</si>
  <si>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</si>
  <si>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</si>
  <si>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</si>
  <si>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</si>
  <si>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</si>
  <si>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04Q0000000</t>
  </si>
  <si>
    <t>04Q4000000</t>
  </si>
  <si>
    <t>04Q4400000</t>
  </si>
  <si>
    <t xml:space="preserve">            Проведение комплексных кадастровых работ</t>
  </si>
  <si>
    <t>04Q4415140</t>
  </si>
  <si>
    <t>04Q44L5110</t>
  </si>
  <si>
    <t xml:space="preserve">            Софинансирование мероприятий по комплексным кадастровым работам</t>
  </si>
  <si>
    <t>04Q44S5140</t>
  </si>
  <si>
    <t xml:space="preserve">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</si>
  <si>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</si>
  <si>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</si>
  <si>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</si>
  <si>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</si>
  <si>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</si>
  <si>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</si>
  <si>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</si>
  <si>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</si>
  <si>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</si>
  <si>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</si>
  <si>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</si>
  <si>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</si>
  <si>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</si>
  <si>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</si>
  <si>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</si>
  <si>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</si>
  <si>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</si>
  <si>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</si>
  <si>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</si>
  <si>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</si>
  <si>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 xml:space="preserve">            Условно утвержденные расходы</t>
  </si>
  <si>
    <t>0700088000</t>
  </si>
  <si>
    <t>07Q0000000</t>
  </si>
  <si>
    <t>07Q5000000</t>
  </si>
  <si>
    <t>07Q5100000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</si>
  <si>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</si>
  <si>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</si>
  <si>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</si>
  <si>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</si>
  <si>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07Q5116030</t>
  </si>
  <si>
    <t xml:space="preserve">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</si>
  <si>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</si>
  <si>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Обеспечение пожарной безопасности</t>
  </si>
  <si>
    <t>0800004190</t>
  </si>
  <si>
    <t xml:space="preserve">            Противодействие терроризму и экстеримизму</t>
  </si>
  <si>
    <t>0800004191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</si>
  <si>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</si>
  <si>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</si>
  <si>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</si>
  <si>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</si>
  <si>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</si>
  <si>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</si>
  <si>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 xml:space="preserve">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</si>
  <si>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</si>
  <si>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</si>
  <si>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</si>
  <si>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</si>
  <si>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</si>
  <si>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</si>
  <si>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</si>
  <si>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</si>
  <si>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</si>
  <si>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</si>
  <si>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Обеспечение строительной документацией в соответствии с Градостроительным кодексом</t>
  </si>
  <si>
    <t>0900004280</t>
  </si>
  <si>
    <t>090R000000</t>
  </si>
  <si>
    <t>090R300000</t>
  </si>
  <si>
    <t xml:space="preserve">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</si>
  <si>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</si>
  <si>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</si>
  <si>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</si>
  <si>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</si>
  <si>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>09Q2000000</t>
  </si>
  <si>
    <t>09Q2800000</t>
  </si>
  <si>
    <t xml:space="preserve">           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</si>
  <si>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09Q2815210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</si>
  <si>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</si>
  <si>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</si>
  <si>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      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</si>
  <si>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09Q28S5210</t>
  </si>
  <si>
    <t>1000000000</t>
  </si>
  <si>
    <t xml:space="preserve">    муниципальная программа Кильмезского района Охрана окружающей среды в Кильмезском районе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</si>
  <si>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</si>
  <si>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</si>
  <si>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</si>
  <si>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</si>
  <si>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</si>
  <si>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</si>
  <si>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муниципальная программа Развитие муниципальной службы Кильмезского района</t>
  </si>
  <si>
    <t>1100000000</t>
  </si>
  <si>
    <t xml:space="preserve">      муниципальная программа Развитие муниципальной службы Кильмезского района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</si>
  <si>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</si>
  <si>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</si>
  <si>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</si>
  <si>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</si>
  <si>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</si>
  <si>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</si>
  <si>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</si>
  <si>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</si>
  <si>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</si>
  <si>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</si>
  <si>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</si>
  <si>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</si>
  <si>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</si>
  <si>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11Q0800000</t>
  </si>
  <si>
    <t xml:space="preserve">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</si>
  <si>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</si>
  <si>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>11Q1000000</t>
  </si>
  <si>
    <t>11Q1400000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</si>
  <si>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</si>
  <si>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</si>
  <si>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</si>
  <si>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</si>
  <si>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>11Q2000000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</si>
  <si>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</si>
  <si>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</si>
  <si>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</si>
  <si>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</si>
  <si>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11Q3000000</t>
  </si>
  <si>
    <t>11Q3800000</t>
  </si>
  <si>
    <t xml:space="preserve">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</si>
  <si>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</si>
  <si>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11Q5000000</t>
  </si>
  <si>
    <t>11Q5100000</t>
  </si>
  <si>
    <t>11Q510103А</t>
  </si>
  <si>
    <t xml:space="preserve">            Выполнение расходных обязательств муниуипальными образованиями</t>
  </si>
  <si>
    <t>11Q510103Б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</si>
  <si>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</si>
  <si>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</si>
  <si>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</si>
  <si>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 xml:space="preserve">    Контрольно-счетная комиссия муниципального образования Кильмезский район</t>
  </si>
  <si>
    <t>1400000000</t>
  </si>
  <si>
    <t xml:space="preserve">            Председатель контрольно-счетной коммиссии</t>
  </si>
  <si>
    <t>1400001050</t>
  </si>
  <si>
    <t>1500000000</t>
  </si>
  <si>
    <t>15Q0000000</t>
  </si>
  <si>
    <t>15Q5000000</t>
  </si>
  <si>
    <t>15Q5600000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</si>
  <si>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</si>
  <si>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</si>
  <si>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</si>
  <si>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</si>
  <si>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</si>
  <si>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</si>
  <si>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мероприятия по мобилизационной подготовке экономики муниципального образования</t>
  </si>
  <si>
    <t>1600003081</t>
  </si>
  <si>
    <t xml:space="preserve">            Расходы на софинансирование национальных проектов</t>
  </si>
  <si>
    <t>1600003082</t>
  </si>
  <si>
    <t xml:space="preserve">Всего расходов:   </t>
  </si>
  <si>
    <t>Комплекс процессных мероприятий</t>
  </si>
  <si>
    <t>Региональные проекты Кировской области, реализуемые вне рамок национальных проектов</t>
  </si>
  <si>
    <t>Оказание государственной поддержки отдельным категориям граждан Кировской области в обеспечении жильем</t>
  </si>
  <si>
    <t>Повышение доступности спортивной инфраструктуры для всех категорий населения Кировской области</t>
  </si>
  <si>
    <t>Развитие инфраструктуры системы образования Кировской области</t>
  </si>
  <si>
    <t>мероприятия не вошедшие в подпрограммы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</si>
  <si>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</si>
  <si>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</si>
  <si>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</si>
  <si>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8</t>
  </si>
  <si>
    <t>к решению Кильмезской</t>
  </si>
  <si>
    <t>районной Думы "О районном</t>
  </si>
  <si>
    <t>Распределение</t>
  </si>
  <si>
    <t>(Тыс. руб.)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</si>
  <si>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</si>
  <si>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</si>
  <si>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
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</si>
  <si>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</si>
  <si>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>09U0515490</t>
  </si>
  <si>
    <t>Субсидии на реализацию мероприятий, направленных на подготовку систем коммунальной инфраструктуры к работе в осенне-зимний период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</si>
  <si>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</si>
  <si>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</si>
  <si>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>бюджете на 2025 год и на</t>
  </si>
  <si>
    <t>плановый период 2026 и</t>
  </si>
  <si>
    <t>2027 годов</t>
  </si>
  <si>
    <t>бюджетных ассигнований по целевым статьям (муниципальным программам Кильмезского района и непрограммным направлениям деятельности, группам видов расходов классификации расходов бюджетов на 2026 - 2027 годы</t>
  </si>
  <si>
    <t>Сумма на 2027 год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</si>
  <si>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</si>
  <si>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</si>
  <si>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</si>
  <si>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</si>
  <si>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06U0600000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</si>
  <si>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</si>
  <si>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</si>
  <si>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t xml:space="preserve">                    Иные бюджетные ассигнования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</si>
  <si>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</si>
  <si>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</si>
  <si>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</si>
  <si>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        Социальное обеспечение и иные выплаты населению</t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</si>
  <si>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</si>
  <si>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</si>
  <si>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Реализация мероприятий по обеспечению жильем молодых семей</t>
  </si>
  <si>
    <t>03Q53L4970</t>
  </si>
  <si>
    <t>софин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</si>
  <si>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</si>
  <si>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</si>
  <si>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</si>
  <si>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</si>
  <si>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</si>
  <si>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</si>
  <si>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</si>
  <si>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</si>
  <si>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</si>
  <si>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 xml:space="preserve">                  Финансовая поддержка детско-юношеского спорта</t>
  </si>
  <si>
    <t>01Q1317440</t>
  </si>
  <si>
    <t xml:space="preserve">                    Закупка товаров, работ и услуг для обеспечения государственных (муниципальных) нужд</t>
  </si>
  <si>
    <t>01Q510301А</t>
  </si>
  <si>
    <t>Единовременная социальная выплата лицам, удостоенным звания Почетный гражданин Кильмезского района</t>
  </si>
  <si>
    <t>Социальное обеспечение и иные выплаты населению</t>
  </si>
  <si>
    <t>0300004030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</si>
</sst>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2" fillId="0" borderId="1"/>
  </cellStyleXfs>
  <cellXfs count="116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5" xfId="7" applyNumberFormat="1" applyFont="1" applyFill="1" applyBorder="1" applyProtection="1">
      <alignment horizontal="center" vertical="top" shrinkToFit="1"/>
    </xf>
    <xf numFmtId="164" fontId="5" fillId="5" borderId="5" xfId="8" applyNumberFormat="1" applyFont="1" applyFill="1" applyBorder="1" applyProtection="1">
      <alignment horizontal="right" vertical="top" shrinkToFit="1"/>
    </xf>
    <xf numFmtId="0" fontId="7" fillId="5" borderId="6" xfId="6" applyNumberFormat="1" applyFont="1" applyFill="1" applyBorder="1" applyProtection="1">
      <alignment vertical="top" wrapText="1"/>
    </xf>
    <xf numFmtId="1" fontId="7" fillId="5" borderId="7" xfId="7" applyNumberFormat="1" applyFont="1" applyFill="1" applyBorder="1" applyProtection="1">
      <alignment horizontal="center" vertical="top" shrinkToFit="1"/>
    </xf>
    <xf numFmtId="164" fontId="7" fillId="5" borderId="7" xfId="8" applyNumberFormat="1" applyFont="1" applyFill="1" applyBorder="1" applyProtection="1">
      <alignment horizontal="right" vertical="top" shrinkToFit="1"/>
    </xf>
    <xf numFmtId="164" fontId="7" fillId="5" borderId="8" xfId="8" applyNumberFormat="1" applyFont="1" applyFill="1" applyBorder="1" applyProtection="1">
      <alignment horizontal="right" vertical="top" shrinkToFit="1"/>
    </xf>
    <xf numFmtId="1" fontId="5" fillId="5" borderId="4" xfId="7" applyNumberFormat="1" applyFont="1" applyFill="1" applyBorder="1" applyProtection="1">
      <alignment horizontal="center" vertical="top" shrinkToFit="1"/>
    </xf>
    <xf numFmtId="164" fontId="5" fillId="5" borderId="4" xfId="8" applyNumberFormat="1" applyFont="1" applyFill="1" applyBorder="1" applyProtection="1">
      <alignment horizontal="right" vertical="top" shrinkToFit="1"/>
    </xf>
    <xf numFmtId="165" fontId="7" fillId="5" borderId="7" xfId="8" applyNumberFormat="1" applyFont="1" applyFill="1" applyBorder="1" applyProtection="1">
      <alignment horizontal="right" vertical="top" shrinkToFit="1"/>
    </xf>
    <xf numFmtId="165" fontId="7" fillId="5" borderId="8" xfId="8" applyNumberFormat="1" applyFont="1" applyFill="1" applyBorder="1" applyProtection="1">
      <alignment horizontal="right" vertical="top" shrinkToFit="1"/>
    </xf>
    <xf numFmtId="165" fontId="5" fillId="5" borderId="5" xfId="8" applyNumberFormat="1" applyFont="1" applyFill="1" applyBorder="1" applyProtection="1">
      <alignment horizontal="right" vertical="top" shrinkToFit="1"/>
    </xf>
    <xf numFmtId="165" fontId="5" fillId="5" borderId="4" xfId="8" applyNumberFormat="1" applyFont="1" applyFill="1" applyBorder="1" applyProtection="1">
      <alignment horizontal="right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2" applyNumberFormat="1" applyFont="1" applyFill="1" applyAlignment="1" applyProtection="1"/>
    <xf numFmtId="0" fontId="5" fillId="5" borderId="1" xfId="4" applyNumberFormat="1" applyFont="1" applyFill="1" applyAlignment="1" applyProtection="1">
      <alignment horizontal="right"/>
    </xf>
    <xf numFmtId="0" fontId="5" fillId="5" borderId="1" xfId="4" applyFont="1" applyFill="1" applyAlignment="1">
      <alignment horizontal="right"/>
    </xf>
    <xf numFmtId="0" fontId="8" fillId="5" borderId="1" xfId="0" applyFont="1" applyFill="1" applyBorder="1"/>
    <xf numFmtId="0" fontId="6" fillId="5" borderId="0" xfId="0" applyFont="1" applyFill="1"/>
    <xf numFmtId="1" fontId="5" fillId="5" borderId="10" xfId="7" applyNumberFormat="1" applyFont="1" applyFill="1" applyBorder="1" applyProtection="1">
      <alignment horizontal="center" vertical="top" shrinkToFit="1"/>
    </xf>
    <xf numFmtId="165" fontId="5" fillId="5" borderId="10" xfId="8" applyNumberFormat="1" applyFont="1" applyFill="1" applyBorder="1" applyProtection="1">
      <alignment horizontal="right" vertical="top" shrinkToFit="1"/>
    </xf>
    <xf numFmtId="165" fontId="5" fillId="5" borderId="11" xfId="8" applyNumberFormat="1" applyFont="1" applyFill="1" applyBorder="1" applyProtection="1">
      <alignment horizontal="right" vertical="top" shrinkToFit="1"/>
    </xf>
    <xf numFmtId="0" fontId="5" fillId="5" borderId="12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164" fontId="5" fillId="5" borderId="2" xfId="8" applyNumberFormat="1" applyFont="1" applyFill="1" applyBorder="1" applyProtection="1">
      <alignment horizontal="right" vertical="top" shrinkToFit="1"/>
    </xf>
    <xf numFmtId="165" fontId="5" fillId="5" borderId="2" xfId="8" applyNumberFormat="1" applyFont="1" applyFill="1" applyBorder="1" applyProtection="1">
      <alignment horizontal="right" vertical="top" shrinkToFit="1"/>
    </xf>
    <xf numFmtId="165" fontId="5" fillId="5" borderId="13" xfId="8" applyNumberFormat="1" applyFont="1" applyFill="1" applyBorder="1" applyProtection="1">
      <alignment horizontal="right" vertical="top" shrinkToFit="1"/>
    </xf>
    <xf numFmtId="0" fontId="5" fillId="5" borderId="14" xfId="6" applyNumberFormat="1" applyFont="1" applyFill="1" applyBorder="1" applyProtection="1">
      <alignment vertical="top" wrapText="1"/>
    </xf>
    <xf numFmtId="165" fontId="5" fillId="5" borderId="15" xfId="8" applyNumberFormat="1" applyFont="1" applyFill="1" applyBorder="1" applyProtection="1">
      <alignment horizontal="right" vertical="top" shrinkToFit="1"/>
    </xf>
    <xf numFmtId="0" fontId="5" fillId="5" borderId="16" xfId="6" applyNumberFormat="1" applyFont="1" applyFill="1" applyBorder="1" applyProtection="1">
      <alignment vertical="top" wrapText="1"/>
    </xf>
    <xf numFmtId="164" fontId="5" fillId="5" borderId="17" xfId="8" applyNumberFormat="1" applyFont="1" applyFill="1" applyBorder="1" applyProtection="1">
      <alignment horizontal="right" vertical="top" shrinkToFit="1"/>
    </xf>
    <xf numFmtId="164" fontId="5" fillId="5" borderId="13" xfId="8" applyNumberFormat="1" applyFont="1" applyFill="1" applyBorder="1" applyProtection="1">
      <alignment horizontal="right" vertical="top" shrinkToFit="1"/>
    </xf>
    <xf numFmtId="164" fontId="5" fillId="5" borderId="15" xfId="8" applyNumberFormat="1" applyFont="1" applyFill="1" applyBorder="1" applyProtection="1">
      <alignment horizontal="right" vertical="top" shrinkToFit="1"/>
    </xf>
    <xf numFmtId="0" fontId="5" fillId="5" borderId="9" xfId="6" applyNumberFormat="1" applyFont="1" applyFill="1" applyBorder="1" applyProtection="1">
      <alignment vertical="top" wrapText="1"/>
    </xf>
    <xf numFmtId="165" fontId="5" fillId="5" borderId="17" xfId="8" applyNumberFormat="1" applyFont="1" applyFill="1" applyBorder="1" applyProtection="1">
      <alignment horizontal="right" vertical="top" shrinkToFit="1"/>
    </xf>
    <xf numFmtId="0" fontId="5" fillId="5" borderId="12" xfId="6" applyFont="1" applyFill="1" applyBorder="1">
      <alignment vertical="top" wrapText="1"/>
    </xf>
    <xf numFmtId="0" fontId="5" fillId="5" borderId="20" xfId="6" applyNumberFormat="1" applyFont="1" applyFill="1" applyBorder="1" applyProtection="1">
      <alignment vertical="top" wrapText="1"/>
    </xf>
    <xf numFmtId="1" fontId="5" fillId="5" borderId="20" xfId="7" applyNumberFormat="1" applyFont="1" applyFill="1" applyBorder="1" applyProtection="1">
      <alignment horizontal="center" vertical="top" shrinkToFit="1"/>
    </xf>
    <xf numFmtId="165" fontId="5" fillId="5" borderId="20" xfId="8" applyNumberFormat="1" applyFont="1" applyFill="1" applyBorder="1" applyProtection="1">
      <alignment horizontal="right" vertical="top" shrinkToFit="1"/>
    </xf>
    <xf numFmtId="49" fontId="5" fillId="5" borderId="20" xfId="7" applyNumberFormat="1" applyFont="1" applyFill="1" applyBorder="1" applyProtection="1">
      <alignment horizontal="center" vertical="top" shrinkToFit="1"/>
    </xf>
    <xf numFmtId="0" fontId="8" fillId="5" borderId="1" xfId="0" applyFont="1" applyFill="1" applyBorder="1" applyAlignment="1">
      <alignment horizontal="left"/>
    </xf>
    <xf numFmtId="165" fontId="5" fillId="5" borderId="21" xfId="8" applyNumberFormat="1" applyFont="1" applyFill="1" applyBorder="1" applyProtection="1">
      <alignment horizontal="right" vertical="top" shrinkToFit="1"/>
    </xf>
    <xf numFmtId="0" fontId="5" fillId="5" borderId="20" xfId="6" applyFont="1" applyFill="1" applyBorder="1">
      <alignment vertical="top" wrapText="1"/>
    </xf>
    <xf numFmtId="1" fontId="5" fillId="5" borderId="20" xfId="7" applyFont="1" applyFill="1" applyBorder="1">
      <alignment horizontal="center" vertical="top" shrinkToFit="1"/>
    </xf>
    <xf numFmtId="49" fontId="5" fillId="5" borderId="20" xfId="7" applyNumberFormat="1" applyFont="1" applyFill="1" applyBorder="1">
      <alignment horizontal="center" vertical="top" shrinkToFit="1"/>
    </xf>
    <xf numFmtId="165" fontId="5" fillId="5" borderId="2" xfId="8" applyNumberFormat="1" applyFont="1" applyFill="1">
      <alignment horizontal="right" vertical="top" shrinkToFit="1"/>
    </xf>
    <xf numFmtId="0" fontId="8" fillId="5" borderId="1" xfId="0" applyFont="1" applyFill="1" applyBorder="1" applyAlignment="1"/>
    <xf numFmtId="11" fontId="15" fillId="5" borderId="20" xfId="0" quotePrefix="1" applyNumberFormat="1" applyFont="1" applyFill="1" applyBorder="1" applyAlignment="1">
      <alignment horizontal="left" vertical="top" wrapText="1"/>
    </xf>
    <xf numFmtId="0" fontId="7" fillId="5" borderId="6" xfId="6" applyFont="1" applyFill="1" applyBorder="1">
      <alignment vertical="top" wrapText="1"/>
    </xf>
    <xf numFmtId="1" fontId="5" fillId="5" borderId="23" xfId="7" applyNumberFormat="1" applyFont="1" applyFill="1" applyBorder="1" applyProtection="1">
      <alignment horizontal="center" vertical="top" shrinkToFit="1"/>
    </xf>
    <xf numFmtId="165" fontId="5" fillId="5" borderId="23" xfId="8" applyNumberFormat="1" applyFont="1" applyFill="1" applyBorder="1" applyProtection="1">
      <alignment horizontal="right" vertical="top" shrinkToFit="1"/>
    </xf>
    <xf numFmtId="1" fontId="5" fillId="5" borderId="24" xfId="7" applyNumberFormat="1" applyFont="1" applyFill="1" applyBorder="1" applyProtection="1">
      <alignment horizontal="center" vertical="top" shrinkToFit="1"/>
    </xf>
    <xf numFmtId="165" fontId="5" fillId="5" borderId="24" xfId="8" applyNumberFormat="1" applyFont="1" applyFill="1" applyBorder="1" applyProtection="1">
      <alignment horizontal="right" vertical="top" shrinkToFit="1"/>
    </xf>
    <xf numFmtId="0" fontId="7" fillId="5" borderId="25" xfId="6" applyNumberFormat="1" applyFont="1" applyFill="1" applyBorder="1" applyProtection="1">
      <alignment vertical="top" wrapText="1"/>
    </xf>
    <xf numFmtId="1" fontId="7" fillId="5" borderId="26" xfId="7" applyNumberFormat="1" applyFont="1" applyFill="1" applyBorder="1" applyProtection="1">
      <alignment horizontal="center" vertical="top" shrinkToFit="1"/>
    </xf>
    <xf numFmtId="165" fontId="7" fillId="5" borderId="26" xfId="8" applyNumberFormat="1" applyFont="1" applyFill="1" applyBorder="1" applyProtection="1">
      <alignment horizontal="right" vertical="top" shrinkToFit="1"/>
    </xf>
    <xf numFmtId="165" fontId="7" fillId="5" borderId="22" xfId="11" applyNumberFormat="1" applyFont="1" applyFill="1" applyBorder="1" applyProtection="1">
      <alignment horizontal="right" vertical="top" shrinkToFit="1"/>
    </xf>
    <xf numFmtId="49" fontId="16" fillId="0" borderId="25" xfId="0" applyNumberFormat="1" applyFont="1" applyBorder="1" applyAlignment="1">
      <alignment wrapText="1"/>
    </xf>
    <xf numFmtId="49" fontId="16" fillId="0" borderId="28" xfId="0" applyNumberFormat="1" applyFont="1" applyBorder="1" applyAlignment="1">
      <alignment horizontal="center" vertical="top" shrinkToFit="1"/>
    </xf>
    <xf numFmtId="49" fontId="16" fillId="0" borderId="29" xfId="0" applyNumberFormat="1" applyFont="1" applyBorder="1" applyAlignment="1">
      <alignment horizontal="center" vertical="top" shrinkToFit="1"/>
    </xf>
    <xf numFmtId="49" fontId="5" fillId="5" borderId="4" xfId="7" applyNumberFormat="1" applyFont="1" applyFill="1" applyBorder="1">
      <alignment horizontal="center" vertical="top" shrinkToFit="1"/>
    </xf>
    <xf numFmtId="49" fontId="5" fillId="5" borderId="30" xfId="7" applyNumberFormat="1" applyFont="1" applyFill="1" applyBorder="1">
      <alignment horizontal="center" vertical="top" shrinkToFit="1"/>
    </xf>
    <xf numFmtId="49" fontId="17" fillId="0" borderId="31" xfId="0" applyNumberFormat="1" applyFont="1" applyBorder="1" applyAlignment="1">
      <alignment horizontal="center" vertical="top" shrinkToFit="1"/>
    </xf>
    <xf numFmtId="165" fontId="5" fillId="5" borderId="20" xfId="8" applyNumberFormat="1" applyFont="1" applyFill="1" applyBorder="1">
      <alignment horizontal="right" vertical="top" shrinkToFit="1"/>
    </xf>
    <xf numFmtId="165" fontId="7" fillId="5" borderId="26" xfId="8" applyNumberFormat="1" applyFont="1" applyFill="1" applyBorder="1">
      <alignment horizontal="right" vertical="top" shrinkToFit="1"/>
    </xf>
    <xf numFmtId="165" fontId="7" fillId="5" borderId="27" xfId="8" applyNumberFormat="1" applyFont="1" applyFill="1" applyBorder="1">
      <alignment horizontal="right" vertical="top" shrinkToFit="1"/>
    </xf>
    <xf numFmtId="165" fontId="5" fillId="5" borderId="13" xfId="8" applyNumberFormat="1" applyFont="1" applyFill="1" applyBorder="1">
      <alignment horizontal="right" vertical="top" shrinkToFit="1"/>
    </xf>
    <xf numFmtId="0" fontId="5" fillId="5" borderId="14" xfId="6" applyFont="1" applyFill="1" applyBorder="1">
      <alignment vertical="top" wrapText="1"/>
    </xf>
    <xf numFmtId="165" fontId="5" fillId="5" borderId="15" xfId="8" applyNumberFormat="1" applyFont="1" applyFill="1" applyBorder="1">
      <alignment horizontal="right" vertical="top" shrinkToFit="1"/>
    </xf>
    <xf numFmtId="0" fontId="5" fillId="5" borderId="33" xfId="6" applyFont="1" applyFill="1" applyBorder="1">
      <alignment vertical="top" wrapText="1"/>
    </xf>
    <xf numFmtId="1" fontId="5" fillId="5" borderId="34" xfId="7" applyFont="1" applyFill="1" applyBorder="1">
      <alignment horizontal="center" vertical="top" shrinkToFit="1"/>
    </xf>
    <xf numFmtId="1" fontId="5" fillId="5" borderId="36" xfId="7" applyFont="1" applyFill="1" applyBorder="1">
      <alignment horizontal="center" vertical="top" shrinkToFit="1"/>
    </xf>
    <xf numFmtId="1" fontId="5" fillId="5" borderId="35" xfId="7" applyFont="1" applyFill="1" applyBorder="1">
      <alignment horizontal="center" vertical="top" shrinkToFit="1"/>
    </xf>
    <xf numFmtId="0" fontId="5" fillId="5" borderId="9" xfId="6" applyFont="1" applyFill="1" applyBorder="1">
      <alignment vertical="top" wrapText="1"/>
    </xf>
    <xf numFmtId="49" fontId="5" fillId="5" borderId="10" xfId="7" applyNumberFormat="1" applyFont="1" applyFill="1" applyBorder="1">
      <alignment horizontal="center" vertical="top" shrinkToFit="1"/>
    </xf>
    <xf numFmtId="49" fontId="5" fillId="5" borderId="37" xfId="7" applyNumberFormat="1" applyFont="1" applyFill="1" applyBorder="1">
      <alignment horizontal="center" vertical="top" shrinkToFit="1"/>
    </xf>
    <xf numFmtId="165" fontId="5" fillId="5" borderId="38" xfId="8" applyNumberFormat="1" applyFont="1" applyFill="1" applyBorder="1">
      <alignment horizontal="right" vertical="top" shrinkToFit="1"/>
    </xf>
    <xf numFmtId="165" fontId="5" fillId="5" borderId="39" xfId="8" applyNumberFormat="1" applyFont="1" applyFill="1" applyBorder="1">
      <alignment horizontal="right" vertical="top" shrinkToFit="1"/>
    </xf>
    <xf numFmtId="11" fontId="15" fillId="0" borderId="40" xfId="0" applyNumberFormat="1" applyFont="1" applyBorder="1" applyAlignment="1">
      <alignment vertical="top" wrapText="1"/>
    </xf>
    <xf numFmtId="165" fontId="5" fillId="5" borderId="41" xfId="8" applyNumberFormat="1" applyFont="1" applyFill="1" applyBorder="1">
      <alignment horizontal="right" vertical="top" shrinkToFit="1"/>
    </xf>
    <xf numFmtId="11" fontId="15" fillId="0" borderId="42" xfId="0" applyNumberFormat="1" applyFont="1" applyBorder="1" applyAlignment="1">
      <alignment vertical="top" wrapText="1"/>
    </xf>
    <xf numFmtId="0" fontId="5" fillId="5" borderId="43" xfId="6" applyFont="1" applyFill="1" applyBorder="1">
      <alignment vertical="top" wrapText="1"/>
    </xf>
    <xf numFmtId="49" fontId="5" fillId="5" borderId="44" xfId="7" applyNumberFormat="1" applyFont="1" applyFill="1" applyBorder="1">
      <alignment horizontal="center" vertical="top" shrinkToFit="1"/>
    </xf>
    <xf numFmtId="49" fontId="17" fillId="0" borderId="45" xfId="0" applyNumberFormat="1" applyFont="1" applyBorder="1" applyAlignment="1">
      <alignment horizontal="center" vertical="top" shrinkToFit="1"/>
    </xf>
    <xf numFmtId="165" fontId="5" fillId="5" borderId="44" xfId="8" applyNumberFormat="1" applyFont="1" applyFill="1" applyBorder="1">
      <alignment horizontal="right" vertical="top" shrinkToFit="1"/>
    </xf>
    <xf numFmtId="165" fontId="5" fillId="5" borderId="46" xfId="8" applyNumberFormat="1" applyFont="1" applyFill="1" applyBorder="1">
      <alignment horizontal="right" vertical="top" shrinkToFit="1"/>
    </xf>
    <xf numFmtId="49" fontId="5" fillId="5" borderId="2" xfId="7" applyNumberFormat="1" applyFont="1" applyFill="1" applyBorder="1">
      <alignment horizontal="center" vertical="top" shrinkToFit="1"/>
    </xf>
    <xf numFmtId="1" fontId="5" fillId="5" borderId="2" xfId="7" applyFont="1" applyFill="1" applyBorder="1">
      <alignment horizontal="center" vertical="top" shrinkToFit="1"/>
    </xf>
    <xf numFmtId="0" fontId="5" fillId="5" borderId="12" xfId="6" applyFont="1" applyFill="1" applyBorder="1" applyAlignment="1">
      <alignment vertical="center" wrapText="1"/>
    </xf>
    <xf numFmtId="0" fontId="5" fillId="5" borderId="43" xfId="6" applyNumberFormat="1" applyFont="1" applyFill="1" applyBorder="1" applyProtection="1">
      <alignment vertical="top" wrapText="1"/>
    </xf>
    <xf numFmtId="1" fontId="5" fillId="5" borderId="32" xfId="7" applyNumberFormat="1" applyFont="1" applyFill="1" applyBorder="1" applyProtection="1">
      <alignment horizontal="center" vertical="top" shrinkToFit="1"/>
    </xf>
    <xf numFmtId="165" fontId="5" fillId="5" borderId="32" xfId="8" applyNumberFormat="1" applyFont="1" applyFill="1" applyBorder="1" applyProtection="1">
      <alignment horizontal="right" vertical="top" shrinkToFit="1"/>
    </xf>
    <xf numFmtId="165" fontId="5" fillId="5" borderId="47" xfId="8" applyNumberFormat="1" applyFont="1" applyFill="1" applyBorder="1" applyProtection="1">
      <alignment horizontal="right" vertical="top" shrinkToFit="1"/>
    </xf>
    <xf numFmtId="0" fontId="5" fillId="5" borderId="48" xfId="6" applyNumberFormat="1" applyFont="1" applyFill="1" applyBorder="1" applyProtection="1">
      <alignment vertical="top" wrapText="1"/>
    </xf>
    <xf numFmtId="165" fontId="5" fillId="5" borderId="49" xfId="8" applyNumberFormat="1" applyFont="1" applyFill="1" applyBorder="1" applyProtection="1">
      <alignment horizontal="right" vertical="top" shrinkToFit="1"/>
    </xf>
    <xf numFmtId="0" fontId="5" fillId="5" borderId="42" xfId="6" applyNumberFormat="1" applyFont="1" applyFill="1" applyBorder="1" applyProtection="1">
      <alignment vertical="top" wrapText="1"/>
    </xf>
    <xf numFmtId="165" fontId="5" fillId="5" borderId="41" xfId="8" applyNumberFormat="1" applyFont="1" applyFill="1" applyBorder="1" applyProtection="1">
      <alignment horizontal="right" vertical="top" shrinkToFit="1"/>
    </xf>
    <xf numFmtId="0" fontId="13" fillId="5" borderId="42" xfId="29" applyFont="1" applyFill="1" applyBorder="1" applyAlignment="1">
      <alignment horizontal="left" vertical="top" wrapText="1"/>
    </xf>
    <xf numFmtId="11" fontId="13" fillId="0" borderId="40" xfId="0" applyNumberFormat="1" applyFont="1" applyBorder="1" applyAlignment="1">
      <alignment vertical="top" wrapText="1"/>
    </xf>
    <xf numFmtId="165" fontId="5" fillId="5" borderId="2" xfId="8" applyNumberFormat="1" applyFont="1" applyFill="1" applyBorder="1">
      <alignment horizontal="right" vertical="top" shrinkToFit="1"/>
    </xf>
    <xf numFmtId="0" fontId="5" fillId="5" borderId="42" xfId="6" applyFont="1" applyFill="1" applyBorder="1">
      <alignment vertical="top" wrapText="1"/>
    </xf>
    <xf numFmtId="0" fontId="5" fillId="5" borderId="40" xfId="6" applyNumberFormat="1" applyFont="1" applyFill="1" applyBorder="1" applyProtection="1">
      <alignment vertical="top" wrapText="1"/>
    </xf>
    <xf numFmtId="165" fontId="5" fillId="5" borderId="50" xfId="8" applyNumberFormat="1" applyFont="1" applyFill="1" applyBorder="1" applyProtection="1">
      <alignment horizontal="right" vertical="top" shrinkToFit="1"/>
    </xf>
    <xf numFmtId="0" fontId="7" fillId="5" borderId="25" xfId="5" applyFont="1" applyFill="1" applyBorder="1">
      <alignment horizontal="center" vertical="center" wrapText="1"/>
    </xf>
    <xf numFmtId="0" fontId="7" fillId="5" borderId="26" xfId="5" applyFont="1" applyFill="1" applyBorder="1">
      <alignment horizontal="center" vertical="center" wrapText="1"/>
    </xf>
    <xf numFmtId="0" fontId="7" fillId="5" borderId="26" xfId="5" applyNumberFormat="1" applyFont="1" applyFill="1" applyBorder="1" applyProtection="1">
      <alignment horizontal="center" vertical="center" wrapText="1"/>
    </xf>
    <xf numFmtId="0" fontId="7" fillId="5" borderId="27" xfId="5" applyNumberFormat="1" applyFont="1" applyFill="1" applyBorder="1" applyProtection="1">
      <alignment horizontal="center" vertical="center" wrapText="1"/>
    </xf>
    <xf numFmtId="165" fontId="6" fillId="5" borderId="0" xfId="0" applyNumberFormat="1" applyFont="1" applyFill="1" applyProtection="1">
      <protection locked="0"/>
    </xf>
    <xf numFmtId="0" fontId="10" fillId="5" borderId="0" xfId="0" applyFont="1" applyFill="1" applyAlignment="1">
      <alignment horizontal="center"/>
    </xf>
    <xf numFmtId="49" fontId="11" fillId="5" borderId="0" xfId="0" applyNumberFormat="1" applyFont="1" applyFill="1" applyAlignment="1">
      <alignment horizontal="center" wrapText="1"/>
    </xf>
    <xf numFmtId="0" fontId="7" fillId="5" borderId="18" xfId="10" applyNumberFormat="1" applyFont="1" applyFill="1" applyBorder="1" applyProtection="1">
      <alignment horizontal="right"/>
    </xf>
    <xf numFmtId="0" fontId="7" fillId="5" borderId="19" xfId="10" applyFont="1" applyFill="1" applyBorder="1">
      <alignment horizontal="right"/>
    </xf>
    <xf numFmtId="0" fontId="8" fillId="5" borderId="1" xfId="0" applyFont="1" applyFill="1" applyBorder="1" applyAlignment="1">
      <alignment horizontal="left"/>
    </xf>
    <xf numFmtId="0" fontId="9" fillId="5" borderId="0" xfId="0" applyFont="1" applyFill="1" applyAlignment="1">
      <alignment horizontal="left"/>
    </xf>
  </cellXfs>
  <cellStyles count="30">
    <cellStyle name="br" xfId="16" xr:uid="{00000000-0005-0000-0000-000010000000}"/>
    <cellStyle name="col" xfId="15" xr:uid="{00000000-0005-0000-0000-00000F000000}"/>
    <cellStyle name="st24" xfId="11" xr:uid="{00000000-0005-0000-0000-00000B000000}"/>
    <cellStyle name="st25" xfId="12" xr:uid="{00000000-0005-0000-0000-00000C000000}"/>
    <cellStyle name="st26" xfId="8" xr:uid="{00000000-0005-0000-0000-000008000000}"/>
    <cellStyle name="st27" xfId="9" xr:uid="{00000000-0005-0000-0000-000009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21" xr:uid="{00000000-0005-0000-0000-000015000000}"/>
    <cellStyle name="xl28" xfId="22" xr:uid="{00000000-0005-0000-0000-000016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3" xr:uid="{00000000-0005-0000-0000-000017000000}"/>
    <cellStyle name="xl34" xfId="7" xr:uid="{00000000-0005-0000-0000-000007000000}"/>
    <cellStyle name="xl35" xfId="24" xr:uid="{00000000-0005-0000-0000-000018000000}"/>
    <cellStyle name="xl36" xfId="25" xr:uid="{00000000-0005-0000-0000-000019000000}"/>
    <cellStyle name="xl37" xfId="26" xr:uid="{00000000-0005-0000-0000-00001A000000}"/>
    <cellStyle name="xl38" xfId="27" xr:uid="{00000000-0005-0000-0000-00001B000000}"/>
    <cellStyle name="xl39" xfId="28" xr:uid="{00000000-0005-0000-0000-00001C000000}"/>
    <cellStyle name="Обычный" xfId="0" builtinId="0"/>
    <cellStyle name="Обычный 3" xfId="29" xr:uid="{DC912014-8DB4-4CF0-A548-6000ECA0EE1E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5"/>
  <sheetViews>
    <sheetView showGridLines="0" tabSelected="1" zoomScaleNormal="100" zoomScaleSheetLayoutView="100" workbookViewId="0">
      <pane ySplit="10" topLeftCell="A359" activePane="bottomLeft" state="frozen"/>
      <selection pane="bottomLeft" sqref="A1:E372"/>
    </sheetView>
  </sheetViews>
  <sheetFormatPr defaultRowHeight="15" outlineLevelRow="6" x14ac:dyDescent="0.25"/>
  <cols>
    <col min="1" max="1" width="61.7109375" style="2" customWidth="1"/>
    <col min="2" max="2" width="11.5703125" style="2" customWidth="1"/>
    <col min="3" max="3" width="5.28515625" style="2" customWidth="1"/>
    <col min="4" max="4" width="11.85546875" style="2" customWidth="1"/>
    <col min="5" max="5" width="11.5703125" style="2" customWidth="1"/>
    <col min="6" max="16384" width="9.140625" style="2"/>
  </cols>
  <sheetData>
    <row r="1" spans="1:5" ht="15.75" x14ac:dyDescent="0.25">
      <c r="A1" s="15"/>
      <c r="B1" s="114" t="s">
        <v>306</v>
      </c>
      <c r="C1" s="114"/>
      <c r="D1" s="16"/>
      <c r="E1" s="16"/>
    </row>
    <row r="2" spans="1:5" ht="15.75" x14ac:dyDescent="0.25">
      <c r="A2" s="15"/>
      <c r="B2" s="19" t="s">
        <v>307</v>
      </c>
      <c r="C2" s="19"/>
      <c r="D2" s="16"/>
      <c r="E2" s="16"/>
    </row>
    <row r="3" spans="1:5" ht="15.75" x14ac:dyDescent="0.25">
      <c r="A3" s="15"/>
      <c r="B3" s="42" t="s">
        <v>308</v>
      </c>
      <c r="C3" s="42"/>
      <c r="D3" s="16"/>
      <c r="E3" s="16"/>
    </row>
    <row r="4" spans="1:5" ht="15.75" x14ac:dyDescent="0.25">
      <c r="A4" s="15"/>
      <c r="B4" s="48" t="s">
        <v>319</v>
      </c>
      <c r="C4" s="48"/>
      <c r="D4" s="16"/>
      <c r="E4" s="16"/>
    </row>
    <row r="5" spans="1:5" ht="15.75" x14ac:dyDescent="0.25">
      <c r="A5" s="15"/>
      <c r="B5" s="42" t="s">
        <v>320</v>
      </c>
      <c r="C5" s="42"/>
      <c r="D5" s="16"/>
      <c r="E5" s="16"/>
    </row>
    <row r="6" spans="1:5" x14ac:dyDescent="0.25">
      <c r="A6" s="15"/>
      <c r="B6" s="115" t="s">
        <v>321</v>
      </c>
      <c r="C6" s="115"/>
      <c r="D6" s="16"/>
      <c r="E6" s="16"/>
    </row>
    <row r="7" spans="1:5" ht="18.75" x14ac:dyDescent="0.3">
      <c r="A7" s="110" t="s">
        <v>309</v>
      </c>
      <c r="B7" s="110"/>
      <c r="C7" s="110"/>
      <c r="D7" s="110"/>
      <c r="E7" s="110"/>
    </row>
    <row r="8" spans="1:5" ht="47.25" customHeight="1" x14ac:dyDescent="0.25">
      <c r="A8" s="111" t="s">
        <v>322</v>
      </c>
      <c r="B8" s="111"/>
      <c r="C8" s="111"/>
      <c r="D8" s="111"/>
      <c r="E8" s="111"/>
    </row>
    <row r="9" spans="1:5" ht="15.75" thickBot="1" x14ac:dyDescent="0.3">
      <c r="A9" s="17"/>
      <c r="B9" s="18"/>
      <c r="C9" s="18"/>
      <c r="D9" s="18"/>
      <c r="E9" s="20" t="s">
        <v>310</v>
      </c>
    </row>
    <row r="10" spans="1:5" ht="26.25" thickBot="1" x14ac:dyDescent="0.3">
      <c r="A10" s="105" t="s">
        <v>0</v>
      </c>
      <c r="B10" s="106" t="s">
        <v>1</v>
      </c>
      <c r="C10" s="106" t="s">
        <v>2</v>
      </c>
      <c r="D10" s="107" t="s">
        <v>3</v>
      </c>
      <c r="E10" s="108" t="s">
        <v>323</v>
      </c>
    </row>
    <row r="11" spans="1:5" ht="26.25" outlineLevel="1" thickBot="1" x14ac:dyDescent="0.3">
      <c r="A11" s="55" t="s">
        <v>5</v>
      </c>
      <c r="B11" s="56" t="s">
        <v>6</v>
      </c>
      <c r="C11" s="56" t="s">
        <v>4</v>
      </c>
      <c r="D11" s="57">
        <f>D12+D17+D22+D26+D30+D33+D44+D97+D112</f>
        <v>252311.44000000003</v>
      </c>
      <c r="E11" s="57">
        <f>E12+E17+E22+E26+E30+E33+E44+E97+E112</f>
        <v>250361.74000000002</v>
      </c>
    </row>
    <row r="12" spans="1:5" outlineLevel="5" x14ac:dyDescent="0.25">
      <c r="A12" s="95" t="s">
        <v>8</v>
      </c>
      <c r="B12" s="53" t="s">
        <v>9</v>
      </c>
      <c r="C12" s="53" t="s">
        <v>4</v>
      </c>
      <c r="D12" s="54">
        <f>D13+D14+D15+D16</f>
        <v>21209.1</v>
      </c>
      <c r="E12" s="96">
        <f>E13+E14+E15+E16</f>
        <v>21520.1</v>
      </c>
    </row>
    <row r="13" spans="1:5" ht="51" outlineLevel="6" x14ac:dyDescent="0.25">
      <c r="A13" s="97" t="s">
        <v>10</v>
      </c>
      <c r="B13" s="39" t="s">
        <v>9</v>
      </c>
      <c r="C13" s="39" t="s">
        <v>11</v>
      </c>
      <c r="D13" s="40">
        <v>1569.8</v>
      </c>
      <c r="E13" s="98">
        <v>1708.5</v>
      </c>
    </row>
    <row r="14" spans="1:5" ht="25.5" outlineLevel="6" x14ac:dyDescent="0.25">
      <c r="A14" s="97" t="s">
        <v>12</v>
      </c>
      <c r="B14" s="39" t="s">
        <v>9</v>
      </c>
      <c r="C14" s="39" t="s">
        <v>13</v>
      </c>
      <c r="D14" s="40">
        <v>6693.7</v>
      </c>
      <c r="E14" s="98">
        <v>6805.5</v>
      </c>
    </row>
    <row r="15" spans="1:5" ht="25.5" outlineLevel="6" x14ac:dyDescent="0.25">
      <c r="A15" s="97" t="s">
        <v>47</v>
      </c>
      <c r="B15" s="39">
        <v>110002110</v>
      </c>
      <c r="C15" s="39">
        <v>600</v>
      </c>
      <c r="D15" s="40">
        <v>12928</v>
      </c>
      <c r="E15" s="98">
        <v>12988.5</v>
      </c>
    </row>
    <row r="16" spans="1:5" outlineLevel="6" x14ac:dyDescent="0.25">
      <c r="A16" s="97" t="s">
        <v>14</v>
      </c>
      <c r="B16" s="39" t="s">
        <v>9</v>
      </c>
      <c r="C16" s="39" t="s">
        <v>15</v>
      </c>
      <c r="D16" s="40">
        <v>17.600000000000001</v>
      </c>
      <c r="E16" s="98">
        <v>17.600000000000001</v>
      </c>
    </row>
    <row r="17" spans="1:5" outlineLevel="5" x14ac:dyDescent="0.25">
      <c r="A17" s="97" t="s">
        <v>16</v>
      </c>
      <c r="B17" s="39" t="s">
        <v>17</v>
      </c>
      <c r="C17" s="39" t="s">
        <v>4</v>
      </c>
      <c r="D17" s="40">
        <f>D18+D19+D20+D21</f>
        <v>33772.5</v>
      </c>
      <c r="E17" s="98">
        <f>E18+E19+E20+E21</f>
        <v>33442.199999999997</v>
      </c>
    </row>
    <row r="18" spans="1:5" ht="51" outlineLevel="6" x14ac:dyDescent="0.25">
      <c r="A18" s="97" t="s">
        <v>10</v>
      </c>
      <c r="B18" s="39" t="s">
        <v>17</v>
      </c>
      <c r="C18" s="39" t="s">
        <v>11</v>
      </c>
      <c r="D18" s="40">
        <v>10882.7</v>
      </c>
      <c r="E18" s="98">
        <v>11013.8</v>
      </c>
    </row>
    <row r="19" spans="1:5" ht="25.5" outlineLevel="6" x14ac:dyDescent="0.25">
      <c r="A19" s="97" t="s">
        <v>12</v>
      </c>
      <c r="B19" s="39" t="s">
        <v>17</v>
      </c>
      <c r="C19" s="39" t="s">
        <v>13</v>
      </c>
      <c r="D19" s="40">
        <v>22614.2</v>
      </c>
      <c r="E19" s="98">
        <v>22175.4</v>
      </c>
    </row>
    <row r="20" spans="1:5" outlineLevel="6" x14ac:dyDescent="0.25">
      <c r="A20" s="97" t="s">
        <v>18</v>
      </c>
      <c r="B20" s="39" t="s">
        <v>17</v>
      </c>
      <c r="C20" s="39" t="s">
        <v>19</v>
      </c>
      <c r="D20" s="40">
        <v>37.4</v>
      </c>
      <c r="E20" s="98">
        <v>37.4</v>
      </c>
    </row>
    <row r="21" spans="1:5" outlineLevel="6" x14ac:dyDescent="0.25">
      <c r="A21" s="97" t="s">
        <v>14</v>
      </c>
      <c r="B21" s="39" t="s">
        <v>17</v>
      </c>
      <c r="C21" s="39" t="s">
        <v>15</v>
      </c>
      <c r="D21" s="40">
        <v>238.2</v>
      </c>
      <c r="E21" s="98">
        <v>215.6</v>
      </c>
    </row>
    <row r="22" spans="1:5" ht="25.5" outlineLevel="5" x14ac:dyDescent="0.25">
      <c r="A22" s="97" t="s">
        <v>20</v>
      </c>
      <c r="B22" s="39" t="s">
        <v>21</v>
      </c>
      <c r="C22" s="39" t="s">
        <v>4</v>
      </c>
      <c r="D22" s="40">
        <f>D23+D24+D25</f>
        <v>4845.1000000000004</v>
      </c>
      <c r="E22" s="98">
        <f>E23+E24+E25</f>
        <v>4932.8999999999996</v>
      </c>
    </row>
    <row r="23" spans="1:5" ht="25.5" outlineLevel="6" x14ac:dyDescent="0.25">
      <c r="A23" s="97" t="s">
        <v>47</v>
      </c>
      <c r="B23" s="39" t="s">
        <v>21</v>
      </c>
      <c r="C23" s="39">
        <v>600</v>
      </c>
      <c r="D23" s="40">
        <v>4845.1000000000004</v>
      </c>
      <c r="E23" s="98">
        <v>4932.8999999999996</v>
      </c>
    </row>
    <row r="24" spans="1:5" hidden="1" outlineLevel="6" x14ac:dyDescent="0.25">
      <c r="A24" s="97"/>
      <c r="B24" s="39"/>
      <c r="C24" s="39"/>
      <c r="D24" s="40"/>
      <c r="E24" s="98"/>
    </row>
    <row r="25" spans="1:5" hidden="1" outlineLevel="6" x14ac:dyDescent="0.25">
      <c r="A25" s="97"/>
      <c r="B25" s="39"/>
      <c r="C25" s="39"/>
      <c r="D25" s="40"/>
      <c r="E25" s="98"/>
    </row>
    <row r="26" spans="1:5" ht="25.5" outlineLevel="5" x14ac:dyDescent="0.25">
      <c r="A26" s="97" t="s">
        <v>22</v>
      </c>
      <c r="B26" s="39" t="s">
        <v>23</v>
      </c>
      <c r="C26" s="39" t="s">
        <v>4</v>
      </c>
      <c r="D26" s="40">
        <f>D27+D28+D29</f>
        <v>5395.3</v>
      </c>
      <c r="E26" s="98">
        <f>E27+E28+E29</f>
        <v>5578.3</v>
      </c>
    </row>
    <row r="27" spans="1:5" ht="25.5" outlineLevel="6" x14ac:dyDescent="0.25">
      <c r="A27" s="97" t="s">
        <v>47</v>
      </c>
      <c r="B27" s="39" t="s">
        <v>23</v>
      </c>
      <c r="C27" s="39">
        <v>600</v>
      </c>
      <c r="D27" s="40">
        <v>5395.3</v>
      </c>
      <c r="E27" s="98">
        <v>5578.3</v>
      </c>
    </row>
    <row r="28" spans="1:5" hidden="1" outlineLevel="6" x14ac:dyDescent="0.25">
      <c r="A28" s="97"/>
      <c r="B28" s="39"/>
      <c r="C28" s="39"/>
      <c r="D28" s="40"/>
      <c r="E28" s="98"/>
    </row>
    <row r="29" spans="1:5" hidden="1" outlineLevel="6" x14ac:dyDescent="0.25">
      <c r="A29" s="97"/>
      <c r="B29" s="39"/>
      <c r="C29" s="39"/>
      <c r="D29" s="40"/>
      <c r="E29" s="98"/>
    </row>
    <row r="30" spans="1:5" ht="25.5" outlineLevel="5" x14ac:dyDescent="0.25">
      <c r="A30" s="97" t="s">
        <v>24</v>
      </c>
      <c r="B30" s="39" t="s">
        <v>25</v>
      </c>
      <c r="C30" s="39" t="s">
        <v>4</v>
      </c>
      <c r="D30" s="40">
        <f>D31+D32</f>
        <v>817.2</v>
      </c>
      <c r="E30" s="98">
        <f>E31+E32</f>
        <v>817.2</v>
      </c>
    </row>
    <row r="31" spans="1:5" ht="25.5" outlineLevel="6" x14ac:dyDescent="0.25">
      <c r="A31" s="97" t="s">
        <v>47</v>
      </c>
      <c r="B31" s="39" t="s">
        <v>25</v>
      </c>
      <c r="C31" s="39">
        <v>600</v>
      </c>
      <c r="D31" s="40">
        <v>817.2</v>
      </c>
      <c r="E31" s="98">
        <v>817.2</v>
      </c>
    </row>
    <row r="32" spans="1:5" hidden="1" outlineLevel="6" x14ac:dyDescent="0.25">
      <c r="A32" s="97"/>
      <c r="B32" s="39"/>
      <c r="C32" s="39"/>
      <c r="D32" s="40"/>
      <c r="E32" s="98"/>
    </row>
    <row r="33" spans="1:5" outlineLevel="3" x14ac:dyDescent="0.25">
      <c r="A33" s="37" t="s">
        <v>341</v>
      </c>
      <c r="B33" s="89" t="s">
        <v>342</v>
      </c>
      <c r="C33" s="89" t="s">
        <v>4</v>
      </c>
      <c r="D33" s="40">
        <f>D39</f>
        <v>13053.6</v>
      </c>
      <c r="E33" s="40">
        <f>E39</f>
        <v>13071.400000000001</v>
      </c>
    </row>
    <row r="34" spans="1:5" hidden="1" outlineLevel="4" x14ac:dyDescent="0.25">
      <c r="A34" s="37" t="s">
        <v>343</v>
      </c>
      <c r="B34" s="89" t="s">
        <v>344</v>
      </c>
      <c r="C34" s="88" t="s">
        <v>4</v>
      </c>
      <c r="D34" s="40">
        <v>0</v>
      </c>
      <c r="E34" s="98">
        <v>0</v>
      </c>
    </row>
    <row r="35" spans="1:5" ht="51" hidden="1" outlineLevel="5" x14ac:dyDescent="0.25">
      <c r="A35" s="37" t="s">
        <v>345</v>
      </c>
      <c r="B35" s="89" t="s">
        <v>346</v>
      </c>
      <c r="C35" s="89" t="s">
        <v>4</v>
      </c>
      <c r="D35" s="40">
        <v>0</v>
      </c>
      <c r="E35" s="98">
        <v>0</v>
      </c>
    </row>
    <row r="36" spans="1:5" ht="51" hidden="1" outlineLevel="6" x14ac:dyDescent="0.25">
      <c r="A36" s="37" t="s">
        <v>347</v>
      </c>
      <c r="B36" s="89" t="s">
        <v>346</v>
      </c>
      <c r="C36" s="89" t="s">
        <v>11</v>
      </c>
      <c r="D36" s="40">
        <v>0</v>
      </c>
      <c r="E36" s="98">
        <v>0</v>
      </c>
    </row>
    <row r="37" spans="1:5" ht="63.75" hidden="1" outlineLevel="5" x14ac:dyDescent="0.25">
      <c r="A37" s="97" t="s">
        <v>27</v>
      </c>
      <c r="B37" s="39" t="s">
        <v>28</v>
      </c>
      <c r="C37" s="39" t="s">
        <v>4</v>
      </c>
      <c r="D37" s="40">
        <v>0</v>
      </c>
      <c r="E37" s="98">
        <v>0</v>
      </c>
    </row>
    <row r="38" spans="1:5" ht="25.5" hidden="1" outlineLevel="6" x14ac:dyDescent="0.25">
      <c r="A38" s="97" t="s">
        <v>12</v>
      </c>
      <c r="B38" s="39" t="s">
        <v>28</v>
      </c>
      <c r="C38" s="39" t="s">
        <v>13</v>
      </c>
      <c r="D38" s="40">
        <v>0</v>
      </c>
      <c r="E38" s="98">
        <v>0</v>
      </c>
    </row>
    <row r="39" spans="1:5" outlineLevel="4" collapsed="1" x14ac:dyDescent="0.25">
      <c r="A39" s="37" t="s">
        <v>343</v>
      </c>
      <c r="B39" s="89" t="s">
        <v>344</v>
      </c>
      <c r="C39" s="88" t="s">
        <v>4</v>
      </c>
      <c r="D39" s="40">
        <f>D40+D42</f>
        <v>13053.6</v>
      </c>
      <c r="E39" s="40">
        <f>E40+E42</f>
        <v>13071.400000000001</v>
      </c>
    </row>
    <row r="40" spans="1:5" ht="51" outlineLevel="5" x14ac:dyDescent="0.25">
      <c r="A40" s="37" t="s">
        <v>345</v>
      </c>
      <c r="B40" s="89" t="s">
        <v>346</v>
      </c>
      <c r="C40" s="89" t="s">
        <v>4</v>
      </c>
      <c r="D40" s="40">
        <f>D41</f>
        <v>866.90000000000009</v>
      </c>
      <c r="E40" s="98">
        <f>E41</f>
        <v>884.7</v>
      </c>
    </row>
    <row r="41" spans="1:5" ht="51" outlineLevel="6" x14ac:dyDescent="0.25">
      <c r="A41" s="37" t="s">
        <v>347</v>
      </c>
      <c r="B41" s="89" t="s">
        <v>346</v>
      </c>
      <c r="C41" s="89" t="s">
        <v>11</v>
      </c>
      <c r="D41" s="40">
        <f>858.2+8.7</f>
        <v>866.90000000000009</v>
      </c>
      <c r="E41" s="98">
        <f>867+17.7</f>
        <v>884.7</v>
      </c>
    </row>
    <row r="42" spans="1:5" ht="66.75" customHeight="1" outlineLevel="6" x14ac:dyDescent="0.25">
      <c r="A42" s="37" t="s">
        <v>348</v>
      </c>
      <c r="B42" s="89" t="s">
        <v>349</v>
      </c>
      <c r="C42" s="89" t="s">
        <v>4</v>
      </c>
      <c r="D42" s="40">
        <f>D43</f>
        <v>12186.7</v>
      </c>
      <c r="E42" s="98">
        <f>E43</f>
        <v>12186.7</v>
      </c>
    </row>
    <row r="43" spans="1:5" ht="51" outlineLevel="6" x14ac:dyDescent="0.25">
      <c r="A43" s="37" t="s">
        <v>347</v>
      </c>
      <c r="B43" s="89" t="s">
        <v>349</v>
      </c>
      <c r="C43" s="89" t="s">
        <v>11</v>
      </c>
      <c r="D43" s="40">
        <v>12186.7</v>
      </c>
      <c r="E43" s="98">
        <v>12186.7</v>
      </c>
    </row>
    <row r="44" spans="1:5" outlineLevel="2" x14ac:dyDescent="0.25">
      <c r="A44" s="97" t="s">
        <v>297</v>
      </c>
      <c r="B44" s="39" t="s">
        <v>29</v>
      </c>
      <c r="C44" s="39" t="s">
        <v>4</v>
      </c>
      <c r="D44" s="40">
        <f>D45+D48+D50+D52+D55+D60+D62+D65+D68+D71+D77+D79+D81+D85+D88+D91+D93+D95</f>
        <v>164090.54</v>
      </c>
      <c r="E44" s="40">
        <f>E45+E48+E50+E52+E55+E60+E62+E65+E68+E71+E77+E79+E81+E85+E88+E91+E93+E95</f>
        <v>164093.64000000001</v>
      </c>
    </row>
    <row r="45" spans="1:5" ht="78.75" customHeight="1" outlineLevel="5" x14ac:dyDescent="0.25">
      <c r="A45" s="99" t="s">
        <v>312</v>
      </c>
      <c r="B45" s="39" t="s">
        <v>30</v>
      </c>
      <c r="C45" s="39" t="s">
        <v>4</v>
      </c>
      <c r="D45" s="40">
        <f>D46+D47</f>
        <v>1175</v>
      </c>
      <c r="E45" s="98">
        <f>E46+E47</f>
        <v>1175</v>
      </c>
    </row>
    <row r="46" spans="1:5" ht="25.5" outlineLevel="6" x14ac:dyDescent="0.25">
      <c r="A46" s="97" t="s">
        <v>12</v>
      </c>
      <c r="B46" s="39" t="s">
        <v>30</v>
      </c>
      <c r="C46" s="39" t="s">
        <v>13</v>
      </c>
      <c r="D46" s="40">
        <v>35.299999999999997</v>
      </c>
      <c r="E46" s="98">
        <v>35.299999999999997</v>
      </c>
    </row>
    <row r="47" spans="1:5" outlineLevel="6" x14ac:dyDescent="0.25">
      <c r="A47" s="97" t="s">
        <v>18</v>
      </c>
      <c r="B47" s="39" t="s">
        <v>30</v>
      </c>
      <c r="C47" s="39" t="s">
        <v>19</v>
      </c>
      <c r="D47" s="40">
        <v>1139.7</v>
      </c>
      <c r="E47" s="98">
        <v>1139.7</v>
      </c>
    </row>
    <row r="48" spans="1:5" ht="65.25" customHeight="1" outlineLevel="5" x14ac:dyDescent="0.25">
      <c r="A48" s="97" t="s">
        <v>31</v>
      </c>
      <c r="B48" s="39" t="s">
        <v>32</v>
      </c>
      <c r="C48" s="39" t="s">
        <v>4</v>
      </c>
      <c r="D48" s="40">
        <f>D49</f>
        <v>78.8</v>
      </c>
      <c r="E48" s="98">
        <f>E49</f>
        <v>78.8</v>
      </c>
    </row>
    <row r="49" spans="1:5" ht="51" outlineLevel="6" x14ac:dyDescent="0.25">
      <c r="A49" s="97" t="s">
        <v>10</v>
      </c>
      <c r="B49" s="39" t="s">
        <v>32</v>
      </c>
      <c r="C49" s="39" t="s">
        <v>11</v>
      </c>
      <c r="D49" s="40">
        <v>78.8</v>
      </c>
      <c r="E49" s="98">
        <v>78.8</v>
      </c>
    </row>
    <row r="50" spans="1:5" ht="102" outlineLevel="6" x14ac:dyDescent="0.25">
      <c r="A50" s="100" t="s">
        <v>333</v>
      </c>
      <c r="B50" s="89" t="s">
        <v>334</v>
      </c>
      <c r="C50" s="88" t="s">
        <v>4</v>
      </c>
      <c r="D50" s="101">
        <f>D51</f>
        <v>198</v>
      </c>
      <c r="E50" s="68">
        <f>E51</f>
        <v>198</v>
      </c>
    </row>
    <row r="51" spans="1:5" outlineLevel="6" x14ac:dyDescent="0.25">
      <c r="A51" s="37" t="s">
        <v>335</v>
      </c>
      <c r="B51" s="89" t="s">
        <v>334</v>
      </c>
      <c r="C51" s="89" t="s">
        <v>19</v>
      </c>
      <c r="D51" s="101">
        <v>198</v>
      </c>
      <c r="E51" s="68">
        <v>198</v>
      </c>
    </row>
    <row r="52" spans="1:5" ht="63.75" outlineLevel="5" x14ac:dyDescent="0.25">
      <c r="A52" s="97" t="s">
        <v>33</v>
      </c>
      <c r="B52" s="39" t="s">
        <v>34</v>
      </c>
      <c r="C52" s="39" t="s">
        <v>4</v>
      </c>
      <c r="D52" s="40">
        <f>D53+D54</f>
        <v>79516</v>
      </c>
      <c r="E52" s="98">
        <f>E53+E54</f>
        <v>79516</v>
      </c>
    </row>
    <row r="53" spans="1:5" ht="51" outlineLevel="6" x14ac:dyDescent="0.25">
      <c r="A53" s="97" t="s">
        <v>10</v>
      </c>
      <c r="B53" s="39" t="s">
        <v>34</v>
      </c>
      <c r="C53" s="39" t="s">
        <v>11</v>
      </c>
      <c r="D53" s="40">
        <v>78661</v>
      </c>
      <c r="E53" s="98">
        <v>78661</v>
      </c>
    </row>
    <row r="54" spans="1:5" ht="25.5" outlineLevel="6" x14ac:dyDescent="0.25">
      <c r="A54" s="97" t="s">
        <v>12</v>
      </c>
      <c r="B54" s="39" t="s">
        <v>34</v>
      </c>
      <c r="C54" s="39" t="s">
        <v>13</v>
      </c>
      <c r="D54" s="40">
        <v>855</v>
      </c>
      <c r="E54" s="98">
        <v>855</v>
      </c>
    </row>
    <row r="55" spans="1:5" ht="38.25" outlineLevel="5" x14ac:dyDescent="0.25">
      <c r="A55" s="97" t="s">
        <v>35</v>
      </c>
      <c r="B55" s="39" t="s">
        <v>36</v>
      </c>
      <c r="C55" s="39" t="s">
        <v>4</v>
      </c>
      <c r="D55" s="40">
        <f>D56+D57</f>
        <v>24673.5</v>
      </c>
      <c r="E55" s="98">
        <f>E56+E57</f>
        <v>24673.5</v>
      </c>
    </row>
    <row r="56" spans="1:5" ht="51" outlineLevel="6" x14ac:dyDescent="0.25">
      <c r="A56" s="97" t="s">
        <v>10</v>
      </c>
      <c r="B56" s="39" t="s">
        <v>36</v>
      </c>
      <c r="C56" s="39" t="s">
        <v>11</v>
      </c>
      <c r="D56" s="40">
        <v>24377.7</v>
      </c>
      <c r="E56" s="98">
        <v>24377.7</v>
      </c>
    </row>
    <row r="57" spans="1:5" ht="25.5" outlineLevel="6" x14ac:dyDescent="0.25">
      <c r="A57" s="97" t="s">
        <v>12</v>
      </c>
      <c r="B57" s="39" t="s">
        <v>36</v>
      </c>
      <c r="C57" s="39" t="s">
        <v>13</v>
      </c>
      <c r="D57" s="40">
        <v>295.8</v>
      </c>
      <c r="E57" s="98">
        <v>295.8</v>
      </c>
    </row>
    <row r="58" spans="1:5" ht="25.5" hidden="1" outlineLevel="5" x14ac:dyDescent="0.25">
      <c r="A58" s="97" t="s">
        <v>37</v>
      </c>
      <c r="B58" s="39" t="s">
        <v>38</v>
      </c>
      <c r="C58" s="39" t="s">
        <v>4</v>
      </c>
      <c r="D58" s="40">
        <v>0</v>
      </c>
      <c r="E58" s="98">
        <v>0</v>
      </c>
    </row>
    <row r="59" spans="1:5" ht="25.5" hidden="1" outlineLevel="6" x14ac:dyDescent="0.25">
      <c r="A59" s="97" t="s">
        <v>12</v>
      </c>
      <c r="B59" s="39" t="s">
        <v>38</v>
      </c>
      <c r="C59" s="39" t="s">
        <v>13</v>
      </c>
      <c r="D59" s="40">
        <v>0</v>
      </c>
      <c r="E59" s="98">
        <v>0</v>
      </c>
    </row>
    <row r="60" spans="1:5" hidden="1" outlineLevel="5" collapsed="1" x14ac:dyDescent="0.25">
      <c r="A60" s="97"/>
      <c r="B60" s="39"/>
      <c r="C60" s="39"/>
      <c r="D60" s="40"/>
      <c r="E60" s="98"/>
    </row>
    <row r="61" spans="1:5" hidden="1" outlineLevel="6" x14ac:dyDescent="0.25">
      <c r="A61" s="97"/>
      <c r="B61" s="39"/>
      <c r="C61" s="39"/>
      <c r="D61" s="40"/>
      <c r="E61" s="98"/>
    </row>
    <row r="62" spans="1:5" ht="38.25" outlineLevel="5" collapsed="1" x14ac:dyDescent="0.25">
      <c r="A62" s="97" t="s">
        <v>39</v>
      </c>
      <c r="B62" s="39" t="s">
        <v>40</v>
      </c>
      <c r="C62" s="39" t="s">
        <v>4</v>
      </c>
      <c r="D62" s="40">
        <f>D63</f>
        <v>1528</v>
      </c>
      <c r="E62" s="98">
        <f>E63</f>
        <v>1446.2</v>
      </c>
    </row>
    <row r="63" spans="1:5" ht="25.5" outlineLevel="6" x14ac:dyDescent="0.25">
      <c r="A63" s="97" t="s">
        <v>12</v>
      </c>
      <c r="B63" s="39" t="s">
        <v>40</v>
      </c>
      <c r="C63" s="39" t="s">
        <v>13</v>
      </c>
      <c r="D63" s="40">
        <f>1513.3+14.7</f>
        <v>1528</v>
      </c>
      <c r="E63" s="98">
        <f>1431.7+14.5</f>
        <v>1446.2</v>
      </c>
    </row>
    <row r="64" spans="1:5" hidden="1" outlineLevel="4" x14ac:dyDescent="0.25">
      <c r="A64" s="97" t="s">
        <v>26</v>
      </c>
      <c r="B64" s="39" t="s">
        <v>41</v>
      </c>
      <c r="C64" s="39" t="s">
        <v>4</v>
      </c>
      <c r="D64" s="40">
        <v>6890</v>
      </c>
      <c r="E64" s="98">
        <v>6890</v>
      </c>
    </row>
    <row r="65" spans="1:5" outlineLevel="5" x14ac:dyDescent="0.25">
      <c r="A65" s="97" t="s">
        <v>42</v>
      </c>
      <c r="B65" s="39" t="s">
        <v>43</v>
      </c>
      <c r="C65" s="39" t="s">
        <v>4</v>
      </c>
      <c r="D65" s="40">
        <f>D66+D67</f>
        <v>611</v>
      </c>
      <c r="E65" s="98">
        <f>E66+E67</f>
        <v>611</v>
      </c>
    </row>
    <row r="66" spans="1:5" ht="51" outlineLevel="6" x14ac:dyDescent="0.25">
      <c r="A66" s="97" t="s">
        <v>10</v>
      </c>
      <c r="B66" s="39" t="s">
        <v>43</v>
      </c>
      <c r="C66" s="39" t="s">
        <v>11</v>
      </c>
      <c r="D66" s="40">
        <v>490</v>
      </c>
      <c r="E66" s="98">
        <v>490</v>
      </c>
    </row>
    <row r="67" spans="1:5" ht="25.5" outlineLevel="6" x14ac:dyDescent="0.25">
      <c r="A67" s="97" t="s">
        <v>12</v>
      </c>
      <c r="B67" s="39" t="s">
        <v>43</v>
      </c>
      <c r="C67" s="39" t="s">
        <v>13</v>
      </c>
      <c r="D67" s="40">
        <v>121</v>
      </c>
      <c r="E67" s="98">
        <v>121</v>
      </c>
    </row>
    <row r="68" spans="1:5" ht="129" customHeight="1" outlineLevel="5" x14ac:dyDescent="0.25">
      <c r="A68" s="99" t="s">
        <v>313</v>
      </c>
      <c r="B68" s="39" t="s">
        <v>44</v>
      </c>
      <c r="C68" s="39" t="s">
        <v>4</v>
      </c>
      <c r="D68" s="40">
        <f>D69</f>
        <v>7577</v>
      </c>
      <c r="E68" s="98">
        <f>E69</f>
        <v>7577</v>
      </c>
    </row>
    <row r="69" spans="1:5" outlineLevel="6" x14ac:dyDescent="0.25">
      <c r="A69" s="97" t="s">
        <v>18</v>
      </c>
      <c r="B69" s="39" t="s">
        <v>44</v>
      </c>
      <c r="C69" s="39" t="s">
        <v>19</v>
      </c>
      <c r="D69" s="40">
        <v>7577</v>
      </c>
      <c r="E69" s="98">
        <v>7577</v>
      </c>
    </row>
    <row r="70" spans="1:5" hidden="1" outlineLevel="4" x14ac:dyDescent="0.25">
      <c r="A70" s="97" t="s">
        <v>26</v>
      </c>
      <c r="B70" s="39" t="s">
        <v>45</v>
      </c>
      <c r="C70" s="39" t="s">
        <v>4</v>
      </c>
      <c r="D70" s="40">
        <v>9336.5</v>
      </c>
      <c r="E70" s="98">
        <v>9794</v>
      </c>
    </row>
    <row r="71" spans="1:5" ht="106.5" customHeight="1" outlineLevel="5" x14ac:dyDescent="0.25">
      <c r="A71" s="102" t="s">
        <v>314</v>
      </c>
      <c r="B71" s="39" t="s">
        <v>46</v>
      </c>
      <c r="C71" s="39" t="s">
        <v>4</v>
      </c>
      <c r="D71" s="40">
        <f>D72+D73+D74</f>
        <v>10570</v>
      </c>
      <c r="E71" s="98">
        <f>E72+E73+E74</f>
        <v>11067</v>
      </c>
    </row>
    <row r="72" spans="1:5" ht="51" outlineLevel="6" x14ac:dyDescent="0.25">
      <c r="A72" s="97" t="s">
        <v>10</v>
      </c>
      <c r="B72" s="39" t="s">
        <v>46</v>
      </c>
      <c r="C72" s="39" t="s">
        <v>11</v>
      </c>
      <c r="D72" s="40">
        <v>9341</v>
      </c>
      <c r="E72" s="98">
        <v>9773</v>
      </c>
    </row>
    <row r="73" spans="1:5" ht="25.5" outlineLevel="6" x14ac:dyDescent="0.25">
      <c r="A73" s="97" t="s">
        <v>12</v>
      </c>
      <c r="B73" s="39" t="s">
        <v>46</v>
      </c>
      <c r="C73" s="39" t="s">
        <v>13</v>
      </c>
      <c r="D73" s="40">
        <v>60</v>
      </c>
      <c r="E73" s="98">
        <v>70</v>
      </c>
    </row>
    <row r="74" spans="1:5" ht="25.5" outlineLevel="6" x14ac:dyDescent="0.25">
      <c r="A74" s="97" t="s">
        <v>47</v>
      </c>
      <c r="B74" s="39" t="s">
        <v>46</v>
      </c>
      <c r="C74" s="39" t="s">
        <v>48</v>
      </c>
      <c r="D74" s="40">
        <v>1169</v>
      </c>
      <c r="E74" s="98">
        <v>1224</v>
      </c>
    </row>
    <row r="75" spans="1:5" hidden="1" outlineLevel="3" x14ac:dyDescent="0.25">
      <c r="A75" s="97" t="s">
        <v>7</v>
      </c>
      <c r="B75" s="39" t="s">
        <v>49</v>
      </c>
      <c r="C75" s="39" t="s">
        <v>4</v>
      </c>
      <c r="D75" s="40">
        <v>507.94</v>
      </c>
      <c r="E75" s="98">
        <v>507.94</v>
      </c>
    </row>
    <row r="76" spans="1:5" hidden="1" outlineLevel="4" x14ac:dyDescent="0.25">
      <c r="A76" s="97" t="s">
        <v>26</v>
      </c>
      <c r="B76" s="39" t="s">
        <v>50</v>
      </c>
      <c r="C76" s="39" t="s">
        <v>4</v>
      </c>
      <c r="D76" s="40">
        <v>507.94</v>
      </c>
      <c r="E76" s="98">
        <v>507.94</v>
      </c>
    </row>
    <row r="77" spans="1:5" ht="42" customHeight="1" outlineLevel="5" x14ac:dyDescent="0.25">
      <c r="A77" s="97" t="s">
        <v>51</v>
      </c>
      <c r="B77" s="39" t="s">
        <v>52</v>
      </c>
      <c r="C77" s="39" t="s">
        <v>4</v>
      </c>
      <c r="D77" s="40">
        <f>D78</f>
        <v>377.54</v>
      </c>
      <c r="E77" s="98">
        <f>E78</f>
        <v>377.54</v>
      </c>
    </row>
    <row r="78" spans="1:5" ht="25.5" outlineLevel="6" x14ac:dyDescent="0.25">
      <c r="A78" s="97" t="s">
        <v>12</v>
      </c>
      <c r="B78" s="39" t="s">
        <v>52</v>
      </c>
      <c r="C78" s="39" t="s">
        <v>13</v>
      </c>
      <c r="D78" s="40">
        <v>377.54</v>
      </c>
      <c r="E78" s="98">
        <v>377.54</v>
      </c>
    </row>
    <row r="79" spans="1:5" ht="25.5" outlineLevel="5" x14ac:dyDescent="0.25">
      <c r="A79" s="97" t="s">
        <v>53</v>
      </c>
      <c r="B79" s="39" t="s">
        <v>54</v>
      </c>
      <c r="C79" s="39" t="s">
        <v>4</v>
      </c>
      <c r="D79" s="40">
        <f>D80</f>
        <v>78.8</v>
      </c>
      <c r="E79" s="98">
        <f>E80</f>
        <v>78.8</v>
      </c>
    </row>
    <row r="80" spans="1:5" ht="25.5" outlineLevel="6" x14ac:dyDescent="0.25">
      <c r="A80" s="97" t="s">
        <v>12</v>
      </c>
      <c r="B80" s="39" t="s">
        <v>54</v>
      </c>
      <c r="C80" s="39" t="s">
        <v>13</v>
      </c>
      <c r="D80" s="40">
        <v>78.8</v>
      </c>
      <c r="E80" s="98">
        <v>78.8</v>
      </c>
    </row>
    <row r="81" spans="1:5" outlineLevel="6" x14ac:dyDescent="0.25">
      <c r="A81" s="37" t="s">
        <v>350</v>
      </c>
      <c r="B81" s="74" t="s">
        <v>351</v>
      </c>
      <c r="C81" s="89" t="s">
        <v>4</v>
      </c>
      <c r="D81" s="40">
        <f>D82</f>
        <v>700</v>
      </c>
      <c r="E81" s="98">
        <f>E82</f>
        <v>700</v>
      </c>
    </row>
    <row r="82" spans="1:5" ht="25.5" outlineLevel="6" x14ac:dyDescent="0.25">
      <c r="A82" s="71" t="s">
        <v>352</v>
      </c>
      <c r="B82" s="73" t="s">
        <v>351</v>
      </c>
      <c r="C82" s="72" t="s">
        <v>13</v>
      </c>
      <c r="D82" s="40">
        <v>700</v>
      </c>
      <c r="E82" s="98">
        <v>700</v>
      </c>
    </row>
    <row r="83" spans="1:5" ht="20.25" hidden="1" customHeight="1" outlineLevel="3" x14ac:dyDescent="0.25">
      <c r="A83" s="97" t="s">
        <v>7</v>
      </c>
      <c r="B83" s="39" t="s">
        <v>55</v>
      </c>
      <c r="C83" s="39" t="s">
        <v>4</v>
      </c>
      <c r="D83" s="40">
        <v>33175.9</v>
      </c>
      <c r="E83" s="98">
        <v>33511.4</v>
      </c>
    </row>
    <row r="84" spans="1:5" ht="18" hidden="1" customHeight="1" outlineLevel="4" x14ac:dyDescent="0.25">
      <c r="A84" s="97" t="s">
        <v>26</v>
      </c>
      <c r="B84" s="39" t="s">
        <v>56</v>
      </c>
      <c r="C84" s="39" t="s">
        <v>4</v>
      </c>
      <c r="D84" s="40">
        <v>33175.9</v>
      </c>
      <c r="E84" s="98">
        <v>33511.4</v>
      </c>
    </row>
    <row r="85" spans="1:5" ht="25.5" customHeight="1" outlineLevel="5" x14ac:dyDescent="0.25">
      <c r="A85" s="97" t="s">
        <v>57</v>
      </c>
      <c r="B85" s="39" t="s">
        <v>58</v>
      </c>
      <c r="C85" s="39" t="s">
        <v>4</v>
      </c>
      <c r="D85" s="40">
        <f>D86+D87</f>
        <v>12460.4</v>
      </c>
      <c r="E85" s="98">
        <f>E86+E87</f>
        <v>12321.7</v>
      </c>
    </row>
    <row r="86" spans="1:5" ht="51" outlineLevel="6" x14ac:dyDescent="0.25">
      <c r="A86" s="97" t="s">
        <v>10</v>
      </c>
      <c r="B86" s="39" t="s">
        <v>58</v>
      </c>
      <c r="C86" s="39" t="s">
        <v>11</v>
      </c>
      <c r="D86" s="40">
        <v>12460.4</v>
      </c>
      <c r="E86" s="98">
        <v>12321.7</v>
      </c>
    </row>
    <row r="87" spans="1:5" hidden="1" outlineLevel="6" x14ac:dyDescent="0.25">
      <c r="A87" s="97"/>
      <c r="B87" s="39"/>
      <c r="C87" s="39"/>
      <c r="D87" s="40"/>
      <c r="E87" s="98"/>
    </row>
    <row r="88" spans="1:5" ht="25.5" outlineLevel="5" x14ac:dyDescent="0.25">
      <c r="A88" s="97" t="s">
        <v>59</v>
      </c>
      <c r="B88" s="39" t="s">
        <v>60</v>
      </c>
      <c r="C88" s="39" t="s">
        <v>4</v>
      </c>
      <c r="D88" s="40">
        <f>D89+D90</f>
        <v>11775</v>
      </c>
      <c r="E88" s="98">
        <f>E89+E90</f>
        <v>11643.9</v>
      </c>
    </row>
    <row r="89" spans="1:5" ht="51" outlineLevel="6" x14ac:dyDescent="0.25">
      <c r="A89" s="97" t="s">
        <v>10</v>
      </c>
      <c r="B89" s="39" t="s">
        <v>60</v>
      </c>
      <c r="C89" s="39" t="s">
        <v>11</v>
      </c>
      <c r="D89" s="40">
        <v>11775</v>
      </c>
      <c r="E89" s="98">
        <v>11643.9</v>
      </c>
    </row>
    <row r="90" spans="1:5" hidden="1" outlineLevel="6" x14ac:dyDescent="0.25">
      <c r="A90" s="97"/>
      <c r="B90" s="39"/>
      <c r="C90" s="39"/>
      <c r="D90" s="40"/>
      <c r="E90" s="98"/>
    </row>
    <row r="91" spans="1:5" ht="25.5" outlineLevel="5" x14ac:dyDescent="0.25">
      <c r="A91" s="97" t="s">
        <v>59</v>
      </c>
      <c r="B91" s="39" t="s">
        <v>61</v>
      </c>
      <c r="C91" s="39" t="s">
        <v>4</v>
      </c>
      <c r="D91" s="40">
        <f>D92</f>
        <v>3806</v>
      </c>
      <c r="E91" s="98">
        <f>E92</f>
        <v>3763.5</v>
      </c>
    </row>
    <row r="92" spans="1:5" ht="25.5" outlineLevel="6" x14ac:dyDescent="0.25">
      <c r="A92" s="97" t="s">
        <v>47</v>
      </c>
      <c r="B92" s="39" t="s">
        <v>61</v>
      </c>
      <c r="C92" s="39">
        <v>600</v>
      </c>
      <c r="D92" s="40">
        <v>3806</v>
      </c>
      <c r="E92" s="98">
        <v>3763.5</v>
      </c>
    </row>
    <row r="93" spans="1:5" ht="25.5" outlineLevel="5" x14ac:dyDescent="0.25">
      <c r="A93" s="97" t="s">
        <v>59</v>
      </c>
      <c r="B93" s="39" t="s">
        <v>62</v>
      </c>
      <c r="C93" s="39" t="s">
        <v>4</v>
      </c>
      <c r="D93" s="40">
        <f>D94</f>
        <v>4993.6000000000004</v>
      </c>
      <c r="E93" s="98">
        <f>E94</f>
        <v>4938</v>
      </c>
    </row>
    <row r="94" spans="1:5" ht="25.5" outlineLevel="6" x14ac:dyDescent="0.25">
      <c r="A94" s="97" t="s">
        <v>47</v>
      </c>
      <c r="B94" s="39" t="s">
        <v>62</v>
      </c>
      <c r="C94" s="39">
        <v>600</v>
      </c>
      <c r="D94" s="40">
        <v>4993.6000000000004</v>
      </c>
      <c r="E94" s="98">
        <v>4938</v>
      </c>
    </row>
    <row r="95" spans="1:5" ht="25.5" outlineLevel="6" x14ac:dyDescent="0.25">
      <c r="A95" s="97" t="s">
        <v>59</v>
      </c>
      <c r="B95" s="39" t="s">
        <v>353</v>
      </c>
      <c r="C95" s="39" t="s">
        <v>4</v>
      </c>
      <c r="D95" s="40">
        <f>D96</f>
        <v>3971.9</v>
      </c>
      <c r="E95" s="98">
        <f>E96</f>
        <v>3927.7</v>
      </c>
    </row>
    <row r="96" spans="1:5" ht="25.5" outlineLevel="6" x14ac:dyDescent="0.25">
      <c r="A96" s="97" t="s">
        <v>47</v>
      </c>
      <c r="B96" s="39" t="s">
        <v>353</v>
      </c>
      <c r="C96" s="39">
        <v>600</v>
      </c>
      <c r="D96" s="40">
        <v>3971.9</v>
      </c>
      <c r="E96" s="98">
        <v>3927.7</v>
      </c>
    </row>
    <row r="97" spans="1:5" ht="25.5" outlineLevel="2" x14ac:dyDescent="0.25">
      <c r="A97" s="97" t="s">
        <v>298</v>
      </c>
      <c r="B97" s="39" t="s">
        <v>63</v>
      </c>
      <c r="C97" s="39" t="s">
        <v>4</v>
      </c>
      <c r="D97" s="40">
        <f>D98</f>
        <v>3031.1</v>
      </c>
      <c r="E97" s="98">
        <f>E98</f>
        <v>757.8</v>
      </c>
    </row>
    <row r="98" spans="1:5" ht="25.5" outlineLevel="4" x14ac:dyDescent="0.25">
      <c r="A98" s="97" t="s">
        <v>299</v>
      </c>
      <c r="B98" s="39" t="s">
        <v>64</v>
      </c>
      <c r="C98" s="39" t="s">
        <v>4</v>
      </c>
      <c r="D98" s="40">
        <f>D99+D101</f>
        <v>3031.1</v>
      </c>
      <c r="E98" s="98">
        <f>E99+E101</f>
        <v>757.8</v>
      </c>
    </row>
    <row r="99" spans="1:5" outlineLevel="5" x14ac:dyDescent="0.25">
      <c r="A99" s="97" t="s">
        <v>65</v>
      </c>
      <c r="B99" s="39" t="s">
        <v>66</v>
      </c>
      <c r="C99" s="39" t="s">
        <v>4</v>
      </c>
      <c r="D99" s="40">
        <f>D100</f>
        <v>15.1</v>
      </c>
      <c r="E99" s="98">
        <f>E100</f>
        <v>3.8</v>
      </c>
    </row>
    <row r="100" spans="1:5" ht="25.5" outlineLevel="6" x14ac:dyDescent="0.25">
      <c r="A100" s="97" t="s">
        <v>12</v>
      </c>
      <c r="B100" s="39" t="s">
        <v>66</v>
      </c>
      <c r="C100" s="39" t="s">
        <v>13</v>
      </c>
      <c r="D100" s="40">
        <v>15.1</v>
      </c>
      <c r="E100" s="98">
        <v>3.8</v>
      </c>
    </row>
    <row r="101" spans="1:5" ht="76.5" outlineLevel="5" x14ac:dyDescent="0.25">
      <c r="A101" s="97" t="s">
        <v>67</v>
      </c>
      <c r="B101" s="39" t="s">
        <v>68</v>
      </c>
      <c r="C101" s="39" t="s">
        <v>4</v>
      </c>
      <c r="D101" s="40">
        <f>D102</f>
        <v>3016</v>
      </c>
      <c r="E101" s="98">
        <f>E102</f>
        <v>754</v>
      </c>
    </row>
    <row r="102" spans="1:5" ht="25.5" outlineLevel="6" x14ac:dyDescent="0.25">
      <c r="A102" s="97" t="s">
        <v>69</v>
      </c>
      <c r="B102" s="39" t="s">
        <v>68</v>
      </c>
      <c r="C102" s="39" t="s">
        <v>70</v>
      </c>
      <c r="D102" s="40">
        <v>3016</v>
      </c>
      <c r="E102" s="98">
        <v>754</v>
      </c>
    </row>
    <row r="103" spans="1:5" ht="25.5" hidden="1" outlineLevel="4" x14ac:dyDescent="0.25">
      <c r="A103" s="97" t="s">
        <v>300</v>
      </c>
      <c r="B103" s="39" t="s">
        <v>71</v>
      </c>
      <c r="C103" s="39" t="s">
        <v>4</v>
      </c>
      <c r="D103" s="40">
        <v>0</v>
      </c>
      <c r="E103" s="98">
        <v>0</v>
      </c>
    </row>
    <row r="104" spans="1:5" hidden="1" outlineLevel="5" x14ac:dyDescent="0.25">
      <c r="A104" s="97" t="s">
        <v>72</v>
      </c>
      <c r="B104" s="39" t="s">
        <v>73</v>
      </c>
      <c r="C104" s="39" t="s">
        <v>4</v>
      </c>
      <c r="D104" s="40">
        <v>0</v>
      </c>
      <c r="E104" s="98">
        <v>0</v>
      </c>
    </row>
    <row r="105" spans="1:5" ht="51" hidden="1" outlineLevel="6" x14ac:dyDescent="0.25">
      <c r="A105" s="97" t="s">
        <v>10</v>
      </c>
      <c r="B105" s="39" t="s">
        <v>73</v>
      </c>
      <c r="C105" s="39" t="s">
        <v>11</v>
      </c>
      <c r="D105" s="40">
        <v>0</v>
      </c>
      <c r="E105" s="98">
        <v>0</v>
      </c>
    </row>
    <row r="106" spans="1:5" ht="25.5" hidden="1" outlineLevel="6" x14ac:dyDescent="0.25">
      <c r="A106" s="97" t="s">
        <v>12</v>
      </c>
      <c r="B106" s="39" t="s">
        <v>73</v>
      </c>
      <c r="C106" s="39" t="s">
        <v>13</v>
      </c>
      <c r="D106" s="40">
        <v>0</v>
      </c>
      <c r="E106" s="98">
        <v>0</v>
      </c>
    </row>
    <row r="107" spans="1:5" hidden="1" outlineLevel="4" collapsed="1" x14ac:dyDescent="0.25">
      <c r="A107" s="97" t="s">
        <v>301</v>
      </c>
      <c r="B107" s="39" t="s">
        <v>74</v>
      </c>
      <c r="C107" s="39" t="s">
        <v>4</v>
      </c>
      <c r="D107" s="40">
        <v>0</v>
      </c>
      <c r="E107" s="98">
        <v>0</v>
      </c>
    </row>
    <row r="108" spans="1:5" ht="51" hidden="1" outlineLevel="5" x14ac:dyDescent="0.25">
      <c r="A108" s="97" t="s">
        <v>75</v>
      </c>
      <c r="B108" s="39" t="s">
        <v>76</v>
      </c>
      <c r="C108" s="39" t="s">
        <v>4</v>
      </c>
      <c r="D108" s="40">
        <v>0</v>
      </c>
      <c r="E108" s="98">
        <v>0</v>
      </c>
    </row>
    <row r="109" spans="1:5" ht="25.5" hidden="1" outlineLevel="6" x14ac:dyDescent="0.25">
      <c r="A109" s="97" t="s">
        <v>12</v>
      </c>
      <c r="B109" s="39" t="s">
        <v>76</v>
      </c>
      <c r="C109" s="39" t="s">
        <v>13</v>
      </c>
      <c r="D109" s="40">
        <v>0</v>
      </c>
      <c r="E109" s="98">
        <v>0</v>
      </c>
    </row>
    <row r="110" spans="1:5" ht="51" hidden="1" outlineLevel="5" x14ac:dyDescent="0.25">
      <c r="A110" s="97" t="s">
        <v>77</v>
      </c>
      <c r="B110" s="39" t="s">
        <v>78</v>
      </c>
      <c r="C110" s="39" t="s">
        <v>4</v>
      </c>
      <c r="D110" s="40">
        <v>0</v>
      </c>
      <c r="E110" s="98">
        <v>0</v>
      </c>
    </row>
    <row r="111" spans="1:5" ht="25.5" hidden="1" outlineLevel="6" x14ac:dyDescent="0.25">
      <c r="A111" s="97" t="s">
        <v>12</v>
      </c>
      <c r="B111" s="39" t="s">
        <v>78</v>
      </c>
      <c r="C111" s="39" t="s">
        <v>13</v>
      </c>
      <c r="D111" s="40">
        <v>0</v>
      </c>
      <c r="E111" s="98">
        <v>0</v>
      </c>
    </row>
    <row r="112" spans="1:5" outlineLevel="2" x14ac:dyDescent="0.25">
      <c r="A112" s="97" t="s">
        <v>302</v>
      </c>
      <c r="B112" s="39" t="s">
        <v>79</v>
      </c>
      <c r="C112" s="39" t="s">
        <v>4</v>
      </c>
      <c r="D112" s="40">
        <f>D113+D117+D120+D122+D124+D126+D128</f>
        <v>6097.0000000000009</v>
      </c>
      <c r="E112" s="40">
        <f>E113+E117+E120+E122+E124+E126+E128</f>
        <v>6148.2000000000007</v>
      </c>
    </row>
    <row r="113" spans="1:5" ht="25.5" outlineLevel="5" x14ac:dyDescent="0.25">
      <c r="A113" s="97" t="s">
        <v>80</v>
      </c>
      <c r="B113" s="39" t="s">
        <v>81</v>
      </c>
      <c r="C113" s="39" t="s">
        <v>4</v>
      </c>
      <c r="D113" s="40">
        <f>D114+D115+D116</f>
        <v>1793.4</v>
      </c>
      <c r="E113" s="98">
        <f>E114+E115+E116</f>
        <v>1793.4</v>
      </c>
    </row>
    <row r="114" spans="1:5" ht="51" outlineLevel="6" x14ac:dyDescent="0.25">
      <c r="A114" s="97" t="s">
        <v>10</v>
      </c>
      <c r="B114" s="39" t="s">
        <v>81</v>
      </c>
      <c r="C114" s="39" t="s">
        <v>11</v>
      </c>
      <c r="D114" s="40">
        <v>1676</v>
      </c>
      <c r="E114" s="98">
        <v>1676</v>
      </c>
    </row>
    <row r="115" spans="1:5" ht="25.5" outlineLevel="6" x14ac:dyDescent="0.25">
      <c r="A115" s="97" t="s">
        <v>12</v>
      </c>
      <c r="B115" s="39" t="s">
        <v>81</v>
      </c>
      <c r="C115" s="39" t="s">
        <v>13</v>
      </c>
      <c r="D115" s="40">
        <v>116.4</v>
      </c>
      <c r="E115" s="98">
        <v>116.4</v>
      </c>
    </row>
    <row r="116" spans="1:5" outlineLevel="6" x14ac:dyDescent="0.25">
      <c r="A116" s="97" t="s">
        <v>14</v>
      </c>
      <c r="B116" s="39" t="s">
        <v>81</v>
      </c>
      <c r="C116" s="39" t="s">
        <v>15</v>
      </c>
      <c r="D116" s="40">
        <v>1</v>
      </c>
      <c r="E116" s="98">
        <v>1</v>
      </c>
    </row>
    <row r="117" spans="1:5" ht="25.5" outlineLevel="5" x14ac:dyDescent="0.25">
      <c r="A117" s="97" t="s">
        <v>82</v>
      </c>
      <c r="B117" s="39" t="s">
        <v>83</v>
      </c>
      <c r="C117" s="39" t="s">
        <v>4</v>
      </c>
      <c r="D117" s="40">
        <f>D118+D119</f>
        <v>1607.2</v>
      </c>
      <c r="E117" s="98">
        <f>E118+E119</f>
        <v>1607.2</v>
      </c>
    </row>
    <row r="118" spans="1:5" ht="51" outlineLevel="6" x14ac:dyDescent="0.25">
      <c r="A118" s="97" t="s">
        <v>10</v>
      </c>
      <c r="B118" s="39" t="s">
        <v>83</v>
      </c>
      <c r="C118" s="39" t="s">
        <v>11</v>
      </c>
      <c r="D118" s="40">
        <v>1593.5</v>
      </c>
      <c r="E118" s="98">
        <v>1593.5</v>
      </c>
    </row>
    <row r="119" spans="1:5" ht="25.5" outlineLevel="6" x14ac:dyDescent="0.25">
      <c r="A119" s="97" t="s">
        <v>12</v>
      </c>
      <c r="B119" s="39" t="s">
        <v>83</v>
      </c>
      <c r="C119" s="39" t="s">
        <v>13</v>
      </c>
      <c r="D119" s="40">
        <v>13.7</v>
      </c>
      <c r="E119" s="98">
        <v>13.7</v>
      </c>
    </row>
    <row r="120" spans="1:5" ht="27.75" customHeight="1" outlineLevel="5" x14ac:dyDescent="0.25">
      <c r="A120" s="97" t="s">
        <v>84</v>
      </c>
      <c r="B120" s="39" t="s">
        <v>85</v>
      </c>
      <c r="C120" s="39" t="s">
        <v>4</v>
      </c>
      <c r="D120" s="40">
        <f>D121</f>
        <v>1785.8</v>
      </c>
      <c r="E120" s="98">
        <f>E121</f>
        <v>1837</v>
      </c>
    </row>
    <row r="121" spans="1:5" ht="25.5" outlineLevel="6" x14ac:dyDescent="0.25">
      <c r="A121" s="97" t="s">
        <v>47</v>
      </c>
      <c r="B121" s="39" t="s">
        <v>85</v>
      </c>
      <c r="C121" s="39" t="s">
        <v>48</v>
      </c>
      <c r="D121" s="40">
        <v>1785.8</v>
      </c>
      <c r="E121" s="98">
        <v>1837</v>
      </c>
    </row>
    <row r="122" spans="1:5" ht="27.75" hidden="1" customHeight="1" outlineLevel="6" x14ac:dyDescent="0.25">
      <c r="A122" s="102"/>
      <c r="B122" s="45"/>
      <c r="C122" s="45"/>
      <c r="D122" s="40"/>
      <c r="E122" s="98"/>
    </row>
    <row r="123" spans="1:5" hidden="1" outlineLevel="6" x14ac:dyDescent="0.25">
      <c r="A123" s="102"/>
      <c r="B123" s="45"/>
      <c r="C123" s="45"/>
      <c r="D123" s="40"/>
      <c r="E123" s="98"/>
    </row>
    <row r="124" spans="1:5" outlineLevel="5" x14ac:dyDescent="0.25">
      <c r="A124" s="97" t="s">
        <v>86</v>
      </c>
      <c r="B124" s="39" t="s">
        <v>87</v>
      </c>
      <c r="C124" s="39" t="s">
        <v>4</v>
      </c>
      <c r="D124" s="40">
        <f>D125</f>
        <v>67.599999999999994</v>
      </c>
      <c r="E124" s="98">
        <f>E125</f>
        <v>67.599999999999994</v>
      </c>
    </row>
    <row r="125" spans="1:5" ht="51" outlineLevel="6" x14ac:dyDescent="0.25">
      <c r="A125" s="97" t="s">
        <v>10</v>
      </c>
      <c r="B125" s="39" t="s">
        <v>87</v>
      </c>
      <c r="C125" s="39" t="s">
        <v>11</v>
      </c>
      <c r="D125" s="40">
        <v>67.599999999999994</v>
      </c>
      <c r="E125" s="98">
        <v>67.599999999999994</v>
      </c>
    </row>
    <row r="126" spans="1:5" ht="25.5" outlineLevel="5" x14ac:dyDescent="0.25">
      <c r="A126" s="97" t="s">
        <v>88</v>
      </c>
      <c r="B126" s="39" t="s">
        <v>89</v>
      </c>
      <c r="C126" s="39" t="s">
        <v>4</v>
      </c>
      <c r="D126" s="40">
        <f>D127</f>
        <v>16.8</v>
      </c>
      <c r="E126" s="98">
        <f>E127</f>
        <v>16.8</v>
      </c>
    </row>
    <row r="127" spans="1:5" ht="25.5" outlineLevel="6" x14ac:dyDescent="0.25">
      <c r="A127" s="97" t="s">
        <v>12</v>
      </c>
      <c r="B127" s="39" t="s">
        <v>89</v>
      </c>
      <c r="C127" s="39" t="s">
        <v>13</v>
      </c>
      <c r="D127" s="40">
        <v>16.8</v>
      </c>
      <c r="E127" s="98">
        <v>16.8</v>
      </c>
    </row>
    <row r="128" spans="1:5" ht="25.5" outlineLevel="5" x14ac:dyDescent="0.25">
      <c r="A128" s="97" t="s">
        <v>90</v>
      </c>
      <c r="B128" s="39" t="s">
        <v>91</v>
      </c>
      <c r="C128" s="39" t="s">
        <v>4</v>
      </c>
      <c r="D128" s="40">
        <f>D129</f>
        <v>826.2</v>
      </c>
      <c r="E128" s="98">
        <f>E129</f>
        <v>826.2</v>
      </c>
    </row>
    <row r="129" spans="1:5" ht="26.25" outlineLevel="6" thickBot="1" x14ac:dyDescent="0.3">
      <c r="A129" s="103" t="s">
        <v>47</v>
      </c>
      <c r="B129" s="51" t="s">
        <v>91</v>
      </c>
      <c r="C129" s="51" t="s">
        <v>48</v>
      </c>
      <c r="D129" s="52">
        <v>826.2</v>
      </c>
      <c r="E129" s="104">
        <v>826.2</v>
      </c>
    </row>
    <row r="130" spans="1:5" ht="26.25" outlineLevel="1" thickBot="1" x14ac:dyDescent="0.3">
      <c r="A130" s="5" t="s">
        <v>92</v>
      </c>
      <c r="B130" s="6" t="s">
        <v>93</v>
      </c>
      <c r="C130" s="6" t="s">
        <v>4</v>
      </c>
      <c r="D130" s="11">
        <f>D131</f>
        <v>69643.700000000012</v>
      </c>
      <c r="E130" s="12">
        <f>E131</f>
        <v>69737.3</v>
      </c>
    </row>
    <row r="131" spans="1:5" ht="25.5" outlineLevel="2" x14ac:dyDescent="0.25">
      <c r="A131" s="31" t="s">
        <v>94</v>
      </c>
      <c r="B131" s="3" t="s">
        <v>93</v>
      </c>
      <c r="C131" s="3" t="s">
        <v>4</v>
      </c>
      <c r="D131" s="13">
        <f>D132+D134+D138+D142+D146</f>
        <v>69643.700000000012</v>
      </c>
      <c r="E131" s="13">
        <f>E132+E134+E138+E142+E146</f>
        <v>69737.3</v>
      </c>
    </row>
    <row r="132" spans="1:5" ht="25.5" outlineLevel="5" x14ac:dyDescent="0.25">
      <c r="A132" s="24" t="s">
        <v>95</v>
      </c>
      <c r="B132" s="25" t="s">
        <v>96</v>
      </c>
      <c r="C132" s="25" t="s">
        <v>4</v>
      </c>
      <c r="D132" s="27">
        <f>D133</f>
        <v>17440.099999999999</v>
      </c>
      <c r="E132" s="28">
        <f>E133</f>
        <v>17731</v>
      </c>
    </row>
    <row r="133" spans="1:5" ht="25.5" outlineLevel="6" x14ac:dyDescent="0.25">
      <c r="A133" s="24" t="s">
        <v>47</v>
      </c>
      <c r="B133" s="25" t="s">
        <v>96</v>
      </c>
      <c r="C133" s="25" t="s">
        <v>48</v>
      </c>
      <c r="D133" s="27">
        <v>17440.099999999999</v>
      </c>
      <c r="E133" s="28">
        <v>17731</v>
      </c>
    </row>
    <row r="134" spans="1:5" outlineLevel="5" x14ac:dyDescent="0.25">
      <c r="A134" s="24" t="s">
        <v>97</v>
      </c>
      <c r="B134" s="25" t="s">
        <v>98</v>
      </c>
      <c r="C134" s="25" t="s">
        <v>4</v>
      </c>
      <c r="D134" s="27">
        <f>D135+D136+D137</f>
        <v>10131.200000000001</v>
      </c>
      <c r="E134" s="28">
        <f>E135+E136+E137</f>
        <v>10241.9</v>
      </c>
    </row>
    <row r="135" spans="1:5" ht="25.5" outlineLevel="6" x14ac:dyDescent="0.25">
      <c r="A135" s="24" t="s">
        <v>47</v>
      </c>
      <c r="B135" s="25" t="s">
        <v>98</v>
      </c>
      <c r="C135" s="25">
        <v>600</v>
      </c>
      <c r="D135" s="27">
        <v>10131.200000000001</v>
      </c>
      <c r="E135" s="28">
        <v>10241.9</v>
      </c>
    </row>
    <row r="136" spans="1:5" hidden="1" outlineLevel="6" x14ac:dyDescent="0.25">
      <c r="A136" s="24"/>
      <c r="B136" s="25"/>
      <c r="C136" s="25"/>
      <c r="D136" s="27"/>
      <c r="E136" s="28"/>
    </row>
    <row r="137" spans="1:5" hidden="1" outlineLevel="6" x14ac:dyDescent="0.25">
      <c r="A137" s="24"/>
      <c r="B137" s="25"/>
      <c r="C137" s="25"/>
      <c r="D137" s="27"/>
      <c r="E137" s="28"/>
    </row>
    <row r="138" spans="1:5" outlineLevel="5" x14ac:dyDescent="0.25">
      <c r="A138" s="24" t="s">
        <v>99</v>
      </c>
      <c r="B138" s="25" t="s">
        <v>100</v>
      </c>
      <c r="C138" s="25" t="s">
        <v>4</v>
      </c>
      <c r="D138" s="27">
        <f>D139+D140+D141</f>
        <v>1991</v>
      </c>
      <c r="E138" s="28">
        <f>E139+E140+E141</f>
        <v>2027</v>
      </c>
    </row>
    <row r="139" spans="1:5" ht="25.5" outlineLevel="6" x14ac:dyDescent="0.25">
      <c r="A139" s="24" t="s">
        <v>47</v>
      </c>
      <c r="B139" s="25" t="s">
        <v>100</v>
      </c>
      <c r="C139" s="25">
        <v>600</v>
      </c>
      <c r="D139" s="27">
        <v>1991</v>
      </c>
      <c r="E139" s="28">
        <v>2027</v>
      </c>
    </row>
    <row r="140" spans="1:5" hidden="1" outlineLevel="6" x14ac:dyDescent="0.25">
      <c r="A140" s="24"/>
      <c r="B140" s="25"/>
      <c r="C140" s="25"/>
      <c r="D140" s="27"/>
      <c r="E140" s="28"/>
    </row>
    <row r="141" spans="1:5" hidden="1" outlineLevel="6" x14ac:dyDescent="0.25">
      <c r="A141" s="24"/>
      <c r="B141" s="25"/>
      <c r="C141" s="25"/>
      <c r="D141" s="27"/>
      <c r="E141" s="28"/>
    </row>
    <row r="142" spans="1:5" outlineLevel="5" x14ac:dyDescent="0.25">
      <c r="A142" s="24" t="s">
        <v>101</v>
      </c>
      <c r="B142" s="25" t="s">
        <v>102</v>
      </c>
      <c r="C142" s="25" t="s">
        <v>4</v>
      </c>
      <c r="D142" s="27">
        <f>D143+D144+D145</f>
        <v>5637.6</v>
      </c>
      <c r="E142" s="28">
        <f>E143+E144+E145</f>
        <v>5697.9</v>
      </c>
    </row>
    <row r="143" spans="1:5" ht="25.5" outlineLevel="6" x14ac:dyDescent="0.25">
      <c r="A143" s="24" t="s">
        <v>47</v>
      </c>
      <c r="B143" s="25" t="s">
        <v>102</v>
      </c>
      <c r="C143" s="25">
        <v>600</v>
      </c>
      <c r="D143" s="27">
        <v>5637.6</v>
      </c>
      <c r="E143" s="28">
        <v>5697.9</v>
      </c>
    </row>
    <row r="144" spans="1:5" hidden="1" outlineLevel="6" x14ac:dyDescent="0.25">
      <c r="A144" s="24"/>
      <c r="B144" s="25"/>
      <c r="C144" s="25"/>
      <c r="D144" s="27"/>
      <c r="E144" s="28"/>
    </row>
    <row r="145" spans="1:6" hidden="1" outlineLevel="6" x14ac:dyDescent="0.25">
      <c r="A145" s="24"/>
      <c r="B145" s="25"/>
      <c r="C145" s="25"/>
      <c r="D145" s="27"/>
      <c r="E145" s="28"/>
    </row>
    <row r="146" spans="1:6" outlineLevel="2" x14ac:dyDescent="0.25">
      <c r="A146" s="24" t="s">
        <v>297</v>
      </c>
      <c r="B146" s="25" t="s">
        <v>103</v>
      </c>
      <c r="C146" s="25" t="s">
        <v>4</v>
      </c>
      <c r="D146" s="27">
        <f>D148+D152+D155+D160+D162+D164+D166</f>
        <v>34443.800000000003</v>
      </c>
      <c r="E146" s="27">
        <f>E148+E152+E155+E160+E162+E164+E166</f>
        <v>34039.5</v>
      </c>
    </row>
    <row r="147" spans="1:6" hidden="1" outlineLevel="4" x14ac:dyDescent="0.25">
      <c r="A147" s="24" t="s">
        <v>26</v>
      </c>
      <c r="B147" s="25" t="s">
        <v>104</v>
      </c>
      <c r="C147" s="25" t="s">
        <v>4</v>
      </c>
      <c r="D147" s="27">
        <v>434.5</v>
      </c>
      <c r="E147" s="28">
        <v>456</v>
      </c>
    </row>
    <row r="148" spans="1:6" ht="120.75" customHeight="1" outlineLevel="5" x14ac:dyDescent="0.25">
      <c r="A148" s="37" t="s">
        <v>311</v>
      </c>
      <c r="B148" s="25" t="s">
        <v>105</v>
      </c>
      <c r="C148" s="25" t="s">
        <v>4</v>
      </c>
      <c r="D148" s="27">
        <f>D149+D150</f>
        <v>458</v>
      </c>
      <c r="E148" s="28">
        <f>E149+E150</f>
        <v>479</v>
      </c>
    </row>
    <row r="149" spans="1:6" ht="25.5" outlineLevel="6" x14ac:dyDescent="0.25">
      <c r="A149" s="24" t="s">
        <v>47</v>
      </c>
      <c r="B149" s="25" t="s">
        <v>105</v>
      </c>
      <c r="C149" s="25">
        <v>600</v>
      </c>
      <c r="D149" s="27">
        <v>458</v>
      </c>
      <c r="E149" s="28">
        <v>479</v>
      </c>
    </row>
    <row r="150" spans="1:6" hidden="1" outlineLevel="6" x14ac:dyDescent="0.25">
      <c r="A150" s="24"/>
      <c r="B150" s="25"/>
      <c r="C150" s="25"/>
      <c r="D150" s="27"/>
      <c r="E150" s="28"/>
    </row>
    <row r="151" spans="1:6" hidden="1" outlineLevel="4" x14ac:dyDescent="0.25">
      <c r="A151" s="24" t="s">
        <v>26</v>
      </c>
      <c r="B151" s="25" t="s">
        <v>106</v>
      </c>
      <c r="C151" s="25" t="s">
        <v>4</v>
      </c>
      <c r="D151" s="27">
        <v>71.900000000000006</v>
      </c>
      <c r="E151" s="28">
        <v>73.8</v>
      </c>
    </row>
    <row r="152" spans="1:6" outlineLevel="5" x14ac:dyDescent="0.25">
      <c r="A152" s="24" t="s">
        <v>107</v>
      </c>
      <c r="B152" s="25" t="s">
        <v>108</v>
      </c>
      <c r="C152" s="25" t="s">
        <v>4</v>
      </c>
      <c r="D152" s="27">
        <f>D153</f>
        <v>74.599999999999994</v>
      </c>
      <c r="E152" s="28">
        <f>E153</f>
        <v>0</v>
      </c>
    </row>
    <row r="153" spans="1:6" ht="25.5" outlineLevel="6" x14ac:dyDescent="0.25">
      <c r="A153" s="24" t="s">
        <v>12</v>
      </c>
      <c r="B153" s="25" t="s">
        <v>108</v>
      </c>
      <c r="C153" s="25" t="s">
        <v>13</v>
      </c>
      <c r="D153" s="27">
        <f>73.8+0.8</f>
        <v>74.599999999999994</v>
      </c>
      <c r="E153" s="28">
        <v>0</v>
      </c>
      <c r="F153" s="2" t="s">
        <v>340</v>
      </c>
    </row>
    <row r="154" spans="1:6" hidden="1" outlineLevel="3" x14ac:dyDescent="0.25">
      <c r="A154" s="24" t="s">
        <v>7</v>
      </c>
      <c r="B154" s="25" t="s">
        <v>109</v>
      </c>
      <c r="C154" s="25" t="s">
        <v>4</v>
      </c>
      <c r="D154" s="27">
        <v>586</v>
      </c>
      <c r="E154" s="28">
        <v>586</v>
      </c>
    </row>
    <row r="155" spans="1:6" ht="66" customHeight="1" outlineLevel="5" x14ac:dyDescent="0.25">
      <c r="A155" s="24" t="s">
        <v>110</v>
      </c>
      <c r="B155" s="25" t="s">
        <v>111</v>
      </c>
      <c r="C155" s="25" t="s">
        <v>4</v>
      </c>
      <c r="D155" s="27">
        <f>D156+D157</f>
        <v>645</v>
      </c>
      <c r="E155" s="28">
        <f>E156+E157</f>
        <v>645</v>
      </c>
    </row>
    <row r="156" spans="1:6" hidden="1" outlineLevel="6" x14ac:dyDescent="0.25">
      <c r="A156" s="24"/>
      <c r="B156" s="25"/>
      <c r="C156" s="25"/>
      <c r="D156" s="27"/>
      <c r="E156" s="28"/>
    </row>
    <row r="157" spans="1:6" ht="25.5" outlineLevel="6" x14ac:dyDescent="0.25">
      <c r="A157" s="24" t="s">
        <v>47</v>
      </c>
      <c r="B157" s="25" t="s">
        <v>111</v>
      </c>
      <c r="C157" s="25" t="s">
        <v>48</v>
      </c>
      <c r="D157" s="27">
        <v>645</v>
      </c>
      <c r="E157" s="28">
        <v>645</v>
      </c>
    </row>
    <row r="158" spans="1:6" hidden="1" outlineLevel="3" x14ac:dyDescent="0.25">
      <c r="A158" s="24" t="s">
        <v>7</v>
      </c>
      <c r="B158" s="25" t="s">
        <v>112</v>
      </c>
      <c r="C158" s="25" t="s">
        <v>4</v>
      </c>
      <c r="D158" s="27">
        <v>22626</v>
      </c>
      <c r="E158" s="28">
        <v>22597.200000000001</v>
      </c>
    </row>
    <row r="159" spans="1:6" hidden="1" outlineLevel="4" x14ac:dyDescent="0.25">
      <c r="A159" s="24" t="s">
        <v>26</v>
      </c>
      <c r="B159" s="25" t="s">
        <v>113</v>
      </c>
      <c r="C159" s="25" t="s">
        <v>4</v>
      </c>
      <c r="D159" s="27">
        <v>22626</v>
      </c>
      <c r="E159" s="28">
        <v>22597.200000000001</v>
      </c>
    </row>
    <row r="160" spans="1:6" ht="15.75" customHeight="1" outlineLevel="5" x14ac:dyDescent="0.25">
      <c r="A160" s="24" t="s">
        <v>57</v>
      </c>
      <c r="B160" s="25" t="s">
        <v>114</v>
      </c>
      <c r="C160" s="25" t="s">
        <v>4</v>
      </c>
      <c r="D160" s="27">
        <f>D161</f>
        <v>17590.900000000001</v>
      </c>
      <c r="E160" s="28">
        <f>E161</f>
        <v>17414.8</v>
      </c>
    </row>
    <row r="161" spans="1:5" ht="25.5" outlineLevel="6" x14ac:dyDescent="0.25">
      <c r="A161" s="24" t="s">
        <v>47</v>
      </c>
      <c r="B161" s="25" t="s">
        <v>114</v>
      </c>
      <c r="C161" s="25" t="s">
        <v>48</v>
      </c>
      <c r="D161" s="27">
        <v>17590.900000000001</v>
      </c>
      <c r="E161" s="28">
        <v>17414.8</v>
      </c>
    </row>
    <row r="162" spans="1:5" ht="25.5" outlineLevel="5" x14ac:dyDescent="0.25">
      <c r="A162" s="24" t="s">
        <v>59</v>
      </c>
      <c r="B162" s="25" t="s">
        <v>115</v>
      </c>
      <c r="C162" s="25" t="s">
        <v>4</v>
      </c>
      <c r="D162" s="27">
        <f>D163</f>
        <v>9412</v>
      </c>
      <c r="E162" s="28">
        <f>E163</f>
        <v>9307.2000000000007</v>
      </c>
    </row>
    <row r="163" spans="1:5" ht="25.5" outlineLevel="6" x14ac:dyDescent="0.25">
      <c r="A163" s="24" t="s">
        <v>47</v>
      </c>
      <c r="B163" s="25" t="s">
        <v>115</v>
      </c>
      <c r="C163" s="25">
        <v>600</v>
      </c>
      <c r="D163" s="27">
        <v>9412</v>
      </c>
      <c r="E163" s="28">
        <v>9307.2000000000007</v>
      </c>
    </row>
    <row r="164" spans="1:5" ht="25.5" outlineLevel="5" x14ac:dyDescent="0.25">
      <c r="A164" s="24" t="s">
        <v>59</v>
      </c>
      <c r="B164" s="25" t="s">
        <v>116</v>
      </c>
      <c r="C164" s="25" t="s">
        <v>4</v>
      </c>
      <c r="D164" s="27">
        <f>D165</f>
        <v>1261.2</v>
      </c>
      <c r="E164" s="28">
        <f>E165</f>
        <v>1247.0999999999999</v>
      </c>
    </row>
    <row r="165" spans="1:5" ht="25.5" outlineLevel="6" x14ac:dyDescent="0.25">
      <c r="A165" s="24" t="s">
        <v>47</v>
      </c>
      <c r="B165" s="25" t="s">
        <v>116</v>
      </c>
      <c r="C165" s="25">
        <v>600</v>
      </c>
      <c r="D165" s="27">
        <v>1261.2</v>
      </c>
      <c r="E165" s="28">
        <v>1247.0999999999999</v>
      </c>
    </row>
    <row r="166" spans="1:5" ht="25.5" outlineLevel="5" x14ac:dyDescent="0.25">
      <c r="A166" s="24" t="s">
        <v>117</v>
      </c>
      <c r="B166" s="25" t="s">
        <v>118</v>
      </c>
      <c r="C166" s="25" t="s">
        <v>4</v>
      </c>
      <c r="D166" s="27">
        <f>D167</f>
        <v>5002.1000000000004</v>
      </c>
      <c r="E166" s="28">
        <f>E167</f>
        <v>4946.3999999999996</v>
      </c>
    </row>
    <row r="167" spans="1:5" ht="26.25" outlineLevel="6" thickBot="1" x14ac:dyDescent="0.3">
      <c r="A167" s="91" t="s">
        <v>47</v>
      </c>
      <c r="B167" s="92" t="s">
        <v>118</v>
      </c>
      <c r="C167" s="92">
        <v>600</v>
      </c>
      <c r="D167" s="93">
        <v>5002.1000000000004</v>
      </c>
      <c r="E167" s="94">
        <v>4946.3999999999996</v>
      </c>
    </row>
    <row r="168" spans="1:5" ht="26.25" outlineLevel="1" thickBot="1" x14ac:dyDescent="0.3">
      <c r="A168" s="5" t="s">
        <v>119</v>
      </c>
      <c r="B168" s="6" t="s">
        <v>120</v>
      </c>
      <c r="C168" s="6" t="s">
        <v>4</v>
      </c>
      <c r="D168" s="11">
        <f>D169</f>
        <v>6446.95</v>
      </c>
      <c r="E168" s="12">
        <f>E169</f>
        <v>6446.95</v>
      </c>
    </row>
    <row r="169" spans="1:5" ht="25.5" outlineLevel="2" x14ac:dyDescent="0.25">
      <c r="A169" s="31" t="s">
        <v>121</v>
      </c>
      <c r="B169" s="3" t="s">
        <v>120</v>
      </c>
      <c r="C169" s="3" t="s">
        <v>4</v>
      </c>
      <c r="D169" s="13">
        <f>D170+D172+D174+D176+D178+D180+D182+D184+D186+D188+D192</f>
        <v>6446.95</v>
      </c>
      <c r="E169" s="13">
        <f>E170+E172+E174+E176+E178+E180+E182+E184+E186+E188+E192</f>
        <v>6446.95</v>
      </c>
    </row>
    <row r="170" spans="1:5" ht="38.25" outlineLevel="5" x14ac:dyDescent="0.25">
      <c r="A170" s="24" t="s">
        <v>122</v>
      </c>
      <c r="B170" s="25" t="s">
        <v>123</v>
      </c>
      <c r="C170" s="25" t="s">
        <v>4</v>
      </c>
      <c r="D170" s="27">
        <f>D171</f>
        <v>1114</v>
      </c>
      <c r="E170" s="27">
        <f>E171</f>
        <v>1114</v>
      </c>
    </row>
    <row r="171" spans="1:5" outlineLevel="6" x14ac:dyDescent="0.25">
      <c r="A171" s="24" t="s">
        <v>14</v>
      </c>
      <c r="B171" s="25" t="s">
        <v>123</v>
      </c>
      <c r="C171" s="25" t="s">
        <v>15</v>
      </c>
      <c r="D171" s="27">
        <v>1114</v>
      </c>
      <c r="E171" s="28">
        <v>1114</v>
      </c>
    </row>
    <row r="172" spans="1:5" ht="51" outlineLevel="5" x14ac:dyDescent="0.25">
      <c r="A172" s="24" t="s">
        <v>124</v>
      </c>
      <c r="B172" s="25" t="s">
        <v>125</v>
      </c>
      <c r="C172" s="25" t="s">
        <v>4</v>
      </c>
      <c r="D172" s="27">
        <f>D173</f>
        <v>56</v>
      </c>
      <c r="E172" s="27">
        <f>E173</f>
        <v>56</v>
      </c>
    </row>
    <row r="173" spans="1:5" outlineLevel="6" x14ac:dyDescent="0.25">
      <c r="A173" s="24" t="s">
        <v>14</v>
      </c>
      <c r="B173" s="25" t="s">
        <v>125</v>
      </c>
      <c r="C173" s="25" t="s">
        <v>15</v>
      </c>
      <c r="D173" s="27">
        <v>56</v>
      </c>
      <c r="E173" s="28">
        <v>56</v>
      </c>
    </row>
    <row r="174" spans="1:5" outlineLevel="5" x14ac:dyDescent="0.25">
      <c r="A174" s="24" t="s">
        <v>126</v>
      </c>
      <c r="B174" s="25" t="s">
        <v>127</v>
      </c>
      <c r="C174" s="25" t="s">
        <v>4</v>
      </c>
      <c r="D174" s="27">
        <f>D175</f>
        <v>1978.3</v>
      </c>
      <c r="E174" s="28">
        <f>E175</f>
        <v>1978.3</v>
      </c>
    </row>
    <row r="175" spans="1:5" outlineLevel="6" x14ac:dyDescent="0.25">
      <c r="A175" s="24" t="s">
        <v>18</v>
      </c>
      <c r="B175" s="25" t="s">
        <v>127</v>
      </c>
      <c r="C175" s="25" t="s">
        <v>19</v>
      </c>
      <c r="D175" s="27">
        <f>95.8+1882.5</f>
        <v>1978.3</v>
      </c>
      <c r="E175" s="28">
        <v>1978.3</v>
      </c>
    </row>
    <row r="176" spans="1:5" ht="25.5" outlineLevel="6" x14ac:dyDescent="0.25">
      <c r="A176" s="37" t="s">
        <v>354</v>
      </c>
      <c r="B176" s="88" t="s">
        <v>356</v>
      </c>
      <c r="C176" s="89">
        <v>300</v>
      </c>
      <c r="D176" s="27">
        <f>D177</f>
        <v>15</v>
      </c>
      <c r="E176" s="28">
        <f>E177</f>
        <v>15</v>
      </c>
    </row>
    <row r="177" spans="1:5" outlineLevel="6" x14ac:dyDescent="0.25">
      <c r="A177" s="90" t="s">
        <v>355</v>
      </c>
      <c r="B177" s="89" t="s">
        <v>129</v>
      </c>
      <c r="C177" s="89" t="s">
        <v>4</v>
      </c>
      <c r="D177" s="27">
        <v>15</v>
      </c>
      <c r="E177" s="28">
        <v>15</v>
      </c>
    </row>
    <row r="178" spans="1:5" outlineLevel="5" x14ac:dyDescent="0.25">
      <c r="A178" s="24" t="s">
        <v>128</v>
      </c>
      <c r="B178" s="25" t="s">
        <v>129</v>
      </c>
      <c r="C178" s="25" t="s">
        <v>4</v>
      </c>
      <c r="D178" s="27">
        <f>D179</f>
        <v>8.5</v>
      </c>
      <c r="E178" s="28">
        <f>E179</f>
        <v>8.5</v>
      </c>
    </row>
    <row r="179" spans="1:5" ht="25.5" outlineLevel="6" x14ac:dyDescent="0.25">
      <c r="A179" s="24" t="s">
        <v>12</v>
      </c>
      <c r="B179" s="25" t="s">
        <v>129</v>
      </c>
      <c r="C179" s="25" t="s">
        <v>13</v>
      </c>
      <c r="D179" s="27">
        <v>8.5</v>
      </c>
      <c r="E179" s="28">
        <v>8.5</v>
      </c>
    </row>
    <row r="180" spans="1:5" ht="25.5" outlineLevel="5" x14ac:dyDescent="0.25">
      <c r="A180" s="24" t="s">
        <v>130</v>
      </c>
      <c r="B180" s="25" t="s">
        <v>131</v>
      </c>
      <c r="C180" s="25" t="s">
        <v>4</v>
      </c>
      <c r="D180" s="27">
        <f>D181</f>
        <v>72</v>
      </c>
      <c r="E180" s="28">
        <f>E181</f>
        <v>72</v>
      </c>
    </row>
    <row r="181" spans="1:5" ht="25.5" outlineLevel="6" x14ac:dyDescent="0.25">
      <c r="A181" s="24" t="s">
        <v>12</v>
      </c>
      <c r="B181" s="25" t="s">
        <v>131</v>
      </c>
      <c r="C181" s="25" t="s">
        <v>13</v>
      </c>
      <c r="D181" s="27">
        <v>72</v>
      </c>
      <c r="E181" s="28">
        <v>72</v>
      </c>
    </row>
    <row r="182" spans="1:5" outlineLevel="5" x14ac:dyDescent="0.25">
      <c r="A182" s="24" t="s">
        <v>132</v>
      </c>
      <c r="B182" s="25" t="s">
        <v>133</v>
      </c>
      <c r="C182" s="25" t="s">
        <v>4</v>
      </c>
      <c r="D182" s="27">
        <f>D183</f>
        <v>225.1</v>
      </c>
      <c r="E182" s="28">
        <f>E183</f>
        <v>225.1</v>
      </c>
    </row>
    <row r="183" spans="1:5" ht="25.5" outlineLevel="6" x14ac:dyDescent="0.25">
      <c r="A183" s="24" t="s">
        <v>12</v>
      </c>
      <c r="B183" s="25" t="s">
        <v>133</v>
      </c>
      <c r="C183" s="25" t="s">
        <v>13</v>
      </c>
      <c r="D183" s="27">
        <v>225.1</v>
      </c>
      <c r="E183" s="28">
        <v>225.1</v>
      </c>
    </row>
    <row r="184" spans="1:5" ht="25.5" outlineLevel="5" x14ac:dyDescent="0.25">
      <c r="A184" s="24" t="s">
        <v>134</v>
      </c>
      <c r="B184" s="25" t="s">
        <v>135</v>
      </c>
      <c r="C184" s="25" t="s">
        <v>4</v>
      </c>
      <c r="D184" s="27">
        <f>D185</f>
        <v>50.5</v>
      </c>
      <c r="E184" s="28">
        <f>E185</f>
        <v>50.5</v>
      </c>
    </row>
    <row r="185" spans="1:5" ht="25.5" outlineLevel="6" x14ac:dyDescent="0.25">
      <c r="A185" s="24" t="s">
        <v>12</v>
      </c>
      <c r="B185" s="25" t="s">
        <v>135</v>
      </c>
      <c r="C185" s="25" t="s">
        <v>13</v>
      </c>
      <c r="D185" s="27">
        <v>50.5</v>
      </c>
      <c r="E185" s="28">
        <v>50.5</v>
      </c>
    </row>
    <row r="186" spans="1:5" ht="25.5" outlineLevel="5" x14ac:dyDescent="0.25">
      <c r="A186" s="24" t="s">
        <v>136</v>
      </c>
      <c r="B186" s="25" t="s">
        <v>137</v>
      </c>
      <c r="C186" s="25" t="s">
        <v>4</v>
      </c>
      <c r="D186" s="27">
        <f>D187</f>
        <v>21.1</v>
      </c>
      <c r="E186" s="28">
        <f>E187</f>
        <v>21.1</v>
      </c>
    </row>
    <row r="187" spans="1:5" ht="25.5" outlineLevel="6" x14ac:dyDescent="0.25">
      <c r="A187" s="24" t="s">
        <v>12</v>
      </c>
      <c r="B187" s="25" t="s">
        <v>137</v>
      </c>
      <c r="C187" s="25" t="s">
        <v>13</v>
      </c>
      <c r="D187" s="27">
        <v>21.1</v>
      </c>
      <c r="E187" s="28">
        <v>21.1</v>
      </c>
    </row>
    <row r="188" spans="1:5" outlineLevel="5" x14ac:dyDescent="0.25">
      <c r="A188" s="24" t="s">
        <v>138</v>
      </c>
      <c r="B188" s="25" t="s">
        <v>139</v>
      </c>
      <c r="C188" s="25" t="s">
        <v>4</v>
      </c>
      <c r="D188" s="27">
        <f>D189</f>
        <v>71.599999999999994</v>
      </c>
      <c r="E188" s="28">
        <f>E189</f>
        <v>71.599999999999994</v>
      </c>
    </row>
    <row r="189" spans="1:5" ht="25.5" outlineLevel="6" x14ac:dyDescent="0.25">
      <c r="A189" s="24" t="s">
        <v>12</v>
      </c>
      <c r="B189" s="25" t="s">
        <v>139</v>
      </c>
      <c r="C189" s="25" t="s">
        <v>13</v>
      </c>
      <c r="D189" s="27">
        <v>71.599999999999994</v>
      </c>
      <c r="E189" s="28">
        <v>71.599999999999994</v>
      </c>
    </row>
    <row r="190" spans="1:5" ht="26.25" hidden="1" customHeight="1" outlineLevel="5" x14ac:dyDescent="0.25">
      <c r="A190" s="24" t="s">
        <v>140</v>
      </c>
      <c r="B190" s="25" t="s">
        <v>141</v>
      </c>
      <c r="C190" s="25" t="s">
        <v>4</v>
      </c>
      <c r="D190" s="27">
        <v>0</v>
      </c>
      <c r="E190" s="28">
        <v>0</v>
      </c>
    </row>
    <row r="191" spans="1:5" hidden="1" outlineLevel="6" x14ac:dyDescent="0.25">
      <c r="A191" s="24" t="s">
        <v>18</v>
      </c>
      <c r="B191" s="25" t="s">
        <v>141</v>
      </c>
      <c r="C191" s="25" t="s">
        <v>19</v>
      </c>
      <c r="D191" s="27">
        <v>0</v>
      </c>
      <c r="E191" s="28">
        <v>0</v>
      </c>
    </row>
    <row r="192" spans="1:5" outlineLevel="2" x14ac:dyDescent="0.25">
      <c r="A192" s="37" t="s">
        <v>297</v>
      </c>
      <c r="B192" s="25"/>
      <c r="C192" s="25"/>
      <c r="D192" s="27">
        <f>D193</f>
        <v>2834.85</v>
      </c>
      <c r="E192" s="28">
        <f>E193</f>
        <v>2834.85</v>
      </c>
    </row>
    <row r="193" spans="1:6" outlineLevel="5" x14ac:dyDescent="0.25">
      <c r="A193" s="82" t="s">
        <v>338</v>
      </c>
      <c r="B193" s="89" t="s">
        <v>339</v>
      </c>
      <c r="C193" s="89" t="s">
        <v>4</v>
      </c>
      <c r="D193" s="68">
        <f>D194</f>
        <v>2834.85</v>
      </c>
      <c r="E193" s="68">
        <f>E194</f>
        <v>2834.85</v>
      </c>
    </row>
    <row r="194" spans="1:6" ht="15.75" outlineLevel="6" thickBot="1" x14ac:dyDescent="0.3">
      <c r="A194" s="69" t="s">
        <v>18</v>
      </c>
      <c r="B194" s="89" t="s">
        <v>339</v>
      </c>
      <c r="C194" s="89" t="s">
        <v>19</v>
      </c>
      <c r="D194" s="70">
        <f>2267.85+567</f>
        <v>2834.85</v>
      </c>
      <c r="E194" s="70">
        <f>2267.85+567</f>
        <v>2834.85</v>
      </c>
      <c r="F194" s="2" t="s">
        <v>340</v>
      </c>
    </row>
    <row r="195" spans="1:6" ht="26.25" outlineLevel="1" thickBot="1" x14ac:dyDescent="0.3">
      <c r="A195" s="5" t="s">
        <v>142</v>
      </c>
      <c r="B195" s="6" t="s">
        <v>143</v>
      </c>
      <c r="C195" s="6" t="s">
        <v>4</v>
      </c>
      <c r="D195" s="11">
        <f>D197+D200+D202</f>
        <v>650</v>
      </c>
      <c r="E195" s="12">
        <f>E197+E200+E202</f>
        <v>650</v>
      </c>
    </row>
    <row r="196" spans="1:6" ht="25.5" hidden="1" outlineLevel="2" x14ac:dyDescent="0.25">
      <c r="A196" s="31" t="s">
        <v>144</v>
      </c>
      <c r="B196" s="3" t="s">
        <v>143</v>
      </c>
      <c r="C196" s="3" t="s">
        <v>4</v>
      </c>
      <c r="D196" s="13">
        <v>1053.7</v>
      </c>
      <c r="E196" s="36">
        <v>380</v>
      </c>
    </row>
    <row r="197" spans="1:6" outlineLevel="5" x14ac:dyDescent="0.25">
      <c r="A197" s="24" t="s">
        <v>145</v>
      </c>
      <c r="B197" s="25" t="s">
        <v>146</v>
      </c>
      <c r="C197" s="25" t="s">
        <v>4</v>
      </c>
      <c r="D197" s="27">
        <f>D198+D199</f>
        <v>400</v>
      </c>
      <c r="E197" s="28">
        <f>E198+E199</f>
        <v>400</v>
      </c>
    </row>
    <row r="198" spans="1:6" ht="25.5" outlineLevel="6" x14ac:dyDescent="0.25">
      <c r="A198" s="24" t="s">
        <v>12</v>
      </c>
      <c r="B198" s="25" t="s">
        <v>146</v>
      </c>
      <c r="C198" s="25" t="s">
        <v>13</v>
      </c>
      <c r="D198" s="27">
        <v>350</v>
      </c>
      <c r="E198" s="28">
        <v>350</v>
      </c>
    </row>
    <row r="199" spans="1:6" outlineLevel="6" x14ac:dyDescent="0.25">
      <c r="A199" s="24" t="s">
        <v>14</v>
      </c>
      <c r="B199" s="25" t="s">
        <v>146</v>
      </c>
      <c r="C199" s="25" t="s">
        <v>15</v>
      </c>
      <c r="D199" s="27">
        <v>50</v>
      </c>
      <c r="E199" s="28">
        <v>50</v>
      </c>
    </row>
    <row r="200" spans="1:6" outlineLevel="5" x14ac:dyDescent="0.25">
      <c r="A200" s="24" t="s">
        <v>147</v>
      </c>
      <c r="B200" s="25" t="s">
        <v>148</v>
      </c>
      <c r="C200" s="25" t="s">
        <v>4</v>
      </c>
      <c r="D200" s="27">
        <f>D201</f>
        <v>250</v>
      </c>
      <c r="E200" s="28">
        <f>E201</f>
        <v>250</v>
      </c>
    </row>
    <row r="201" spans="1:6" ht="26.25" outlineLevel="6" thickBot="1" x14ac:dyDescent="0.3">
      <c r="A201" s="91" t="s">
        <v>12</v>
      </c>
      <c r="B201" s="92" t="s">
        <v>148</v>
      </c>
      <c r="C201" s="92" t="s">
        <v>13</v>
      </c>
      <c r="D201" s="93">
        <v>250</v>
      </c>
      <c r="E201" s="94">
        <v>250</v>
      </c>
    </row>
    <row r="202" spans="1:6" hidden="1" outlineLevel="2" x14ac:dyDescent="0.25">
      <c r="A202" s="31" t="s">
        <v>297</v>
      </c>
      <c r="B202" s="3" t="s">
        <v>149</v>
      </c>
      <c r="C202" s="3" t="s">
        <v>4</v>
      </c>
      <c r="D202" s="13">
        <f>D207</f>
        <v>0</v>
      </c>
      <c r="E202" s="13">
        <f>E207</f>
        <v>0</v>
      </c>
    </row>
    <row r="203" spans="1:6" hidden="1" outlineLevel="3" x14ac:dyDescent="0.25">
      <c r="A203" s="24" t="s">
        <v>7</v>
      </c>
      <c r="B203" s="25" t="s">
        <v>150</v>
      </c>
      <c r="C203" s="25" t="s">
        <v>4</v>
      </c>
      <c r="D203" s="27">
        <v>0</v>
      </c>
      <c r="E203" s="28">
        <v>4500.5</v>
      </c>
    </row>
    <row r="204" spans="1:6" hidden="1" outlineLevel="4" x14ac:dyDescent="0.25">
      <c r="A204" s="24" t="s">
        <v>26</v>
      </c>
      <c r="B204" s="25" t="s">
        <v>151</v>
      </c>
      <c r="C204" s="25" t="s">
        <v>4</v>
      </c>
      <c r="D204" s="27">
        <v>0</v>
      </c>
      <c r="E204" s="28">
        <v>4500.5</v>
      </c>
    </row>
    <row r="205" spans="1:6" hidden="1" outlineLevel="5" x14ac:dyDescent="0.25">
      <c r="A205" s="24" t="s">
        <v>152</v>
      </c>
      <c r="B205" s="25" t="s">
        <v>153</v>
      </c>
      <c r="C205" s="25" t="s">
        <v>4</v>
      </c>
      <c r="D205" s="27">
        <v>0</v>
      </c>
      <c r="E205" s="28">
        <v>0</v>
      </c>
    </row>
    <row r="206" spans="1:6" ht="25.5" hidden="1" outlineLevel="6" x14ac:dyDescent="0.25">
      <c r="A206" s="24" t="s">
        <v>12</v>
      </c>
      <c r="B206" s="25" t="s">
        <v>153</v>
      </c>
      <c r="C206" s="25" t="s">
        <v>13</v>
      </c>
      <c r="D206" s="27">
        <v>0</v>
      </c>
      <c r="E206" s="28">
        <v>0</v>
      </c>
    </row>
    <row r="207" spans="1:6" hidden="1" outlineLevel="5" collapsed="1" x14ac:dyDescent="0.25">
      <c r="A207" s="24" t="s">
        <v>152</v>
      </c>
      <c r="B207" s="25" t="s">
        <v>154</v>
      </c>
      <c r="C207" s="25" t="s">
        <v>4</v>
      </c>
      <c r="D207" s="27">
        <f>D208</f>
        <v>0</v>
      </c>
      <c r="E207" s="27">
        <f>E208</f>
        <v>0</v>
      </c>
    </row>
    <row r="208" spans="1:6" ht="25.5" hidden="1" outlineLevel="6" x14ac:dyDescent="0.25">
      <c r="A208" s="24" t="s">
        <v>12</v>
      </c>
      <c r="B208" s="25" t="s">
        <v>154</v>
      </c>
      <c r="C208" s="25" t="s">
        <v>13</v>
      </c>
      <c r="D208" s="27">
        <v>0</v>
      </c>
      <c r="E208" s="28"/>
    </row>
    <row r="209" spans="1:5" ht="25.5" hidden="1" outlineLevel="5" collapsed="1" x14ac:dyDescent="0.25">
      <c r="A209" s="24" t="s">
        <v>155</v>
      </c>
      <c r="B209" s="25" t="s">
        <v>156</v>
      </c>
      <c r="C209" s="25" t="s">
        <v>4</v>
      </c>
      <c r="D209" s="27">
        <v>0</v>
      </c>
      <c r="E209" s="28">
        <v>0</v>
      </c>
    </row>
    <row r="210" spans="1:5" ht="26.25" hidden="1" outlineLevel="6" thickBot="1" x14ac:dyDescent="0.3">
      <c r="A210" s="29" t="s">
        <v>12</v>
      </c>
      <c r="B210" s="9" t="s">
        <v>156</v>
      </c>
      <c r="C210" s="9" t="s">
        <v>13</v>
      </c>
      <c r="D210" s="14">
        <v>0</v>
      </c>
      <c r="E210" s="30">
        <v>0</v>
      </c>
    </row>
    <row r="211" spans="1:5" ht="39.75" outlineLevel="6" thickBot="1" x14ac:dyDescent="0.3">
      <c r="A211" s="59" t="s">
        <v>324</v>
      </c>
      <c r="B211" s="60" t="s">
        <v>325</v>
      </c>
      <c r="C211" s="61" t="s">
        <v>4</v>
      </c>
      <c r="D211" s="66">
        <f t="shared" ref="D211:E214" si="0">D212</f>
        <v>4086.4</v>
      </c>
      <c r="E211" s="67">
        <f t="shared" si="0"/>
        <v>4086.4</v>
      </c>
    </row>
    <row r="212" spans="1:5" ht="25.5" outlineLevel="6" x14ac:dyDescent="0.25">
      <c r="A212" s="75" t="s">
        <v>298</v>
      </c>
      <c r="B212" s="76" t="s">
        <v>326</v>
      </c>
      <c r="C212" s="77" t="s">
        <v>4</v>
      </c>
      <c r="D212" s="78">
        <f t="shared" si="0"/>
        <v>4086.4</v>
      </c>
      <c r="E212" s="79">
        <f t="shared" si="0"/>
        <v>4086.4</v>
      </c>
    </row>
    <row r="213" spans="1:5" outlineLevel="6" x14ac:dyDescent="0.25">
      <c r="A213" s="80" t="s">
        <v>327</v>
      </c>
      <c r="B213" s="62" t="s">
        <v>328</v>
      </c>
      <c r="C213" s="63" t="s">
        <v>4</v>
      </c>
      <c r="D213" s="65">
        <f t="shared" si="0"/>
        <v>4086.4</v>
      </c>
      <c r="E213" s="81">
        <f t="shared" si="0"/>
        <v>4086.4</v>
      </c>
    </row>
    <row r="214" spans="1:5" ht="51" outlineLevel="6" x14ac:dyDescent="0.25">
      <c r="A214" s="82" t="s">
        <v>329</v>
      </c>
      <c r="B214" s="46" t="s">
        <v>330</v>
      </c>
      <c r="C214" s="64" t="s">
        <v>4</v>
      </c>
      <c r="D214" s="65">
        <f t="shared" si="0"/>
        <v>4086.4</v>
      </c>
      <c r="E214" s="81">
        <f t="shared" si="0"/>
        <v>4086.4</v>
      </c>
    </row>
    <row r="215" spans="1:5" ht="15.75" outlineLevel="6" thickBot="1" x14ac:dyDescent="0.3">
      <c r="A215" s="83" t="s">
        <v>331</v>
      </c>
      <c r="B215" s="84" t="s">
        <v>330</v>
      </c>
      <c r="C215" s="85" t="s">
        <v>332</v>
      </c>
      <c r="D215" s="86">
        <v>4086.4</v>
      </c>
      <c r="E215" s="87">
        <v>4086.4</v>
      </c>
    </row>
    <row r="216" spans="1:5" ht="28.5" customHeight="1" outlineLevel="1" thickBot="1" x14ac:dyDescent="0.3">
      <c r="A216" s="5" t="s">
        <v>157</v>
      </c>
      <c r="B216" s="6" t="s">
        <v>158</v>
      </c>
      <c r="C216" s="6" t="s">
        <v>4</v>
      </c>
      <c r="D216" s="11">
        <f>D217</f>
        <v>52773.2</v>
      </c>
      <c r="E216" s="12">
        <f>E217</f>
        <v>61191.4</v>
      </c>
    </row>
    <row r="217" spans="1:5" ht="38.25" outlineLevel="2" x14ac:dyDescent="0.25">
      <c r="A217" s="31" t="s">
        <v>159</v>
      </c>
      <c r="B217" s="3" t="s">
        <v>158</v>
      </c>
      <c r="C217" s="3" t="s">
        <v>4</v>
      </c>
      <c r="D217" s="13">
        <f>D218+D222+D224+D226+D228+D233+D235+D237</f>
        <v>52773.2</v>
      </c>
      <c r="E217" s="36">
        <f>E218+E222+E224+E226+E228+E233+E235+E237</f>
        <v>61191.4</v>
      </c>
    </row>
    <row r="218" spans="1:5" ht="25.5" outlineLevel="5" x14ac:dyDescent="0.25">
      <c r="A218" s="24" t="s">
        <v>160</v>
      </c>
      <c r="B218" s="25" t="s">
        <v>161</v>
      </c>
      <c r="C218" s="25" t="s">
        <v>4</v>
      </c>
      <c r="D218" s="27">
        <f>D219+D220+D221</f>
        <v>4194.2</v>
      </c>
      <c r="E218" s="27">
        <f>E219+E220+E221</f>
        <v>4237.3</v>
      </c>
    </row>
    <row r="219" spans="1:5" ht="51" outlineLevel="6" x14ac:dyDescent="0.25">
      <c r="A219" s="24" t="s">
        <v>10</v>
      </c>
      <c r="B219" s="25" t="s">
        <v>161</v>
      </c>
      <c r="C219" s="25" t="s">
        <v>11</v>
      </c>
      <c r="D219" s="27">
        <v>3610.6</v>
      </c>
      <c r="E219" s="28">
        <v>3653.7</v>
      </c>
    </row>
    <row r="220" spans="1:5" ht="25.5" outlineLevel="6" x14ac:dyDescent="0.25">
      <c r="A220" s="24" t="s">
        <v>12</v>
      </c>
      <c r="B220" s="25" t="s">
        <v>161</v>
      </c>
      <c r="C220" s="25" t="s">
        <v>13</v>
      </c>
      <c r="D220" s="27">
        <v>582.6</v>
      </c>
      <c r="E220" s="28">
        <v>582.6</v>
      </c>
    </row>
    <row r="221" spans="1:5" ht="13.5" customHeight="1" outlineLevel="6" x14ac:dyDescent="0.25">
      <c r="A221" s="24" t="s">
        <v>14</v>
      </c>
      <c r="B221" s="25" t="s">
        <v>161</v>
      </c>
      <c r="C221" s="25" t="s">
        <v>15</v>
      </c>
      <c r="D221" s="27">
        <v>1</v>
      </c>
      <c r="E221" s="28">
        <v>1</v>
      </c>
    </row>
    <row r="222" spans="1:5" ht="51" outlineLevel="5" x14ac:dyDescent="0.25">
      <c r="A222" s="24" t="s">
        <v>162</v>
      </c>
      <c r="B222" s="25" t="s">
        <v>163</v>
      </c>
      <c r="C222" s="25" t="s">
        <v>4</v>
      </c>
      <c r="D222" s="27">
        <f>D223</f>
        <v>11271</v>
      </c>
      <c r="E222" s="28">
        <f>E223</f>
        <v>11843.7</v>
      </c>
    </row>
    <row r="223" spans="1:5" outlineLevel="6" x14ac:dyDescent="0.25">
      <c r="A223" s="24" t="s">
        <v>164</v>
      </c>
      <c r="B223" s="25" t="s">
        <v>163</v>
      </c>
      <c r="C223" s="25" t="s">
        <v>165</v>
      </c>
      <c r="D223" s="27">
        <v>11271</v>
      </c>
      <c r="E223" s="28">
        <v>11843.7</v>
      </c>
    </row>
    <row r="224" spans="1:5" ht="38.25" outlineLevel="5" x14ac:dyDescent="0.25">
      <c r="A224" s="24" t="s">
        <v>166</v>
      </c>
      <c r="B224" s="25" t="s">
        <v>167</v>
      </c>
      <c r="C224" s="25" t="s">
        <v>4</v>
      </c>
      <c r="D224" s="27">
        <f>D225</f>
        <v>9403.7999999999993</v>
      </c>
      <c r="E224" s="28">
        <f>E225</f>
        <v>9403.7999999999993</v>
      </c>
    </row>
    <row r="225" spans="1:5" outlineLevel="6" x14ac:dyDescent="0.25">
      <c r="A225" s="24" t="s">
        <v>164</v>
      </c>
      <c r="B225" s="25" t="s">
        <v>167</v>
      </c>
      <c r="C225" s="25" t="s">
        <v>165</v>
      </c>
      <c r="D225" s="27">
        <v>9403.7999999999993</v>
      </c>
      <c r="E225" s="28">
        <v>9403.7999999999993</v>
      </c>
    </row>
    <row r="226" spans="1:5" outlineLevel="5" x14ac:dyDescent="0.25">
      <c r="A226" s="24" t="s">
        <v>168</v>
      </c>
      <c r="B226" s="25" t="s">
        <v>169</v>
      </c>
      <c r="C226" s="25" t="s">
        <v>4</v>
      </c>
      <c r="D226" s="27">
        <f>D227</f>
        <v>300</v>
      </c>
      <c r="E226" s="28">
        <f>E227</f>
        <v>300</v>
      </c>
    </row>
    <row r="227" spans="1:5" outlineLevel="6" x14ac:dyDescent="0.25">
      <c r="A227" s="24" t="s">
        <v>164</v>
      </c>
      <c r="B227" s="25" t="s">
        <v>169</v>
      </c>
      <c r="C227" s="25" t="s">
        <v>165</v>
      </c>
      <c r="D227" s="27">
        <v>300</v>
      </c>
      <c r="E227" s="28">
        <v>300</v>
      </c>
    </row>
    <row r="228" spans="1:5" ht="25.5" outlineLevel="5" x14ac:dyDescent="0.25">
      <c r="A228" s="24" t="s">
        <v>170</v>
      </c>
      <c r="B228" s="25" t="s">
        <v>171</v>
      </c>
      <c r="C228" s="25" t="s">
        <v>4</v>
      </c>
      <c r="D228" s="27">
        <f>D229</f>
        <v>1000</v>
      </c>
      <c r="E228" s="28">
        <f>E229</f>
        <v>1000</v>
      </c>
    </row>
    <row r="229" spans="1:5" outlineLevel="6" x14ac:dyDescent="0.25">
      <c r="A229" s="24" t="s">
        <v>172</v>
      </c>
      <c r="B229" s="25" t="s">
        <v>171</v>
      </c>
      <c r="C229" s="25" t="s">
        <v>173</v>
      </c>
      <c r="D229" s="27">
        <v>1000</v>
      </c>
      <c r="E229" s="28">
        <v>1000</v>
      </c>
    </row>
    <row r="230" spans="1:5" ht="25.5" hidden="1" outlineLevel="5" x14ac:dyDescent="0.25">
      <c r="A230" s="24" t="s">
        <v>174</v>
      </c>
      <c r="B230" s="25" t="s">
        <v>175</v>
      </c>
      <c r="C230" s="25" t="s">
        <v>4</v>
      </c>
      <c r="D230" s="27">
        <v>0</v>
      </c>
      <c r="E230" s="28">
        <v>0</v>
      </c>
    </row>
    <row r="231" spans="1:5" ht="51" hidden="1" outlineLevel="6" x14ac:dyDescent="0.25">
      <c r="A231" s="24" t="s">
        <v>10</v>
      </c>
      <c r="B231" s="25" t="s">
        <v>175</v>
      </c>
      <c r="C231" s="25" t="s">
        <v>11</v>
      </c>
      <c r="D231" s="27">
        <v>0</v>
      </c>
      <c r="E231" s="28">
        <v>0</v>
      </c>
    </row>
    <row r="232" spans="1:5" ht="25.5" hidden="1" outlineLevel="6" x14ac:dyDescent="0.25">
      <c r="A232" s="24" t="s">
        <v>12</v>
      </c>
      <c r="B232" s="25" t="s">
        <v>175</v>
      </c>
      <c r="C232" s="25" t="s">
        <v>13</v>
      </c>
      <c r="D232" s="27">
        <v>0</v>
      </c>
      <c r="E232" s="28">
        <v>0</v>
      </c>
    </row>
    <row r="233" spans="1:5" ht="25.5" outlineLevel="5" collapsed="1" x14ac:dyDescent="0.25">
      <c r="A233" s="24" t="s">
        <v>176</v>
      </c>
      <c r="B233" s="25" t="s">
        <v>177</v>
      </c>
      <c r="C233" s="25" t="s">
        <v>4</v>
      </c>
      <c r="D233" s="27">
        <f>D234</f>
        <v>124</v>
      </c>
      <c r="E233" s="28">
        <f>E234</f>
        <v>124</v>
      </c>
    </row>
    <row r="234" spans="1:5" outlineLevel="6" x14ac:dyDescent="0.25">
      <c r="A234" s="24" t="s">
        <v>14</v>
      </c>
      <c r="B234" s="25" t="s">
        <v>177</v>
      </c>
      <c r="C234" s="25" t="s">
        <v>15</v>
      </c>
      <c r="D234" s="27">
        <v>124</v>
      </c>
      <c r="E234" s="28">
        <v>124</v>
      </c>
    </row>
    <row r="235" spans="1:5" outlineLevel="5" x14ac:dyDescent="0.25">
      <c r="A235" s="24" t="s">
        <v>178</v>
      </c>
      <c r="B235" s="25" t="s">
        <v>179</v>
      </c>
      <c r="C235" s="25" t="s">
        <v>4</v>
      </c>
      <c r="D235" s="27">
        <f>D236</f>
        <v>7415.9</v>
      </c>
      <c r="E235" s="28">
        <f>E236</f>
        <v>15254.2</v>
      </c>
    </row>
    <row r="236" spans="1:5" outlineLevel="6" x14ac:dyDescent="0.25">
      <c r="A236" s="24" t="s">
        <v>14</v>
      </c>
      <c r="B236" s="25" t="s">
        <v>179</v>
      </c>
      <c r="C236" s="25" t="s">
        <v>15</v>
      </c>
      <c r="D236" s="27">
        <v>7415.9</v>
      </c>
      <c r="E236" s="28">
        <v>15254.2</v>
      </c>
    </row>
    <row r="237" spans="1:5" outlineLevel="2" x14ac:dyDescent="0.25">
      <c r="A237" s="24" t="s">
        <v>297</v>
      </c>
      <c r="B237" s="25" t="s">
        <v>180</v>
      </c>
      <c r="C237" s="25" t="s">
        <v>4</v>
      </c>
      <c r="D237" s="27">
        <f>D240+D243+D244</f>
        <v>19064.3</v>
      </c>
      <c r="E237" s="27">
        <f>E240+E243+E244</f>
        <v>19028.400000000001</v>
      </c>
    </row>
    <row r="238" spans="1:5" hidden="1" outlineLevel="3" x14ac:dyDescent="0.25">
      <c r="A238" s="24" t="s">
        <v>7</v>
      </c>
      <c r="B238" s="25" t="s">
        <v>181</v>
      </c>
      <c r="C238" s="25" t="s">
        <v>4</v>
      </c>
      <c r="D238" s="27">
        <v>4799.7</v>
      </c>
      <c r="E238" s="28">
        <v>4956.8</v>
      </c>
    </row>
    <row r="239" spans="1:5" hidden="1" outlineLevel="4" x14ac:dyDescent="0.25">
      <c r="A239" s="24" t="s">
        <v>26</v>
      </c>
      <c r="B239" s="25" t="s">
        <v>182</v>
      </c>
      <c r="C239" s="25" t="s">
        <v>4</v>
      </c>
      <c r="D239" s="27">
        <v>4799.7</v>
      </c>
      <c r="E239" s="28">
        <v>4956.8</v>
      </c>
    </row>
    <row r="240" spans="1:5" ht="26.25" customHeight="1" outlineLevel="5" x14ac:dyDescent="0.25">
      <c r="A240" s="24" t="s">
        <v>57</v>
      </c>
      <c r="B240" s="25" t="s">
        <v>183</v>
      </c>
      <c r="C240" s="25" t="s">
        <v>4</v>
      </c>
      <c r="D240" s="27">
        <f>D241</f>
        <v>3849.1</v>
      </c>
      <c r="E240" s="28">
        <f>E241</f>
        <v>3806.2</v>
      </c>
    </row>
    <row r="241" spans="1:5" ht="51" outlineLevel="6" x14ac:dyDescent="0.25">
      <c r="A241" s="24" t="s">
        <v>10</v>
      </c>
      <c r="B241" s="25" t="s">
        <v>183</v>
      </c>
      <c r="C241" s="25" t="s">
        <v>11</v>
      </c>
      <c r="D241" s="27">
        <v>3849.1</v>
      </c>
      <c r="E241" s="28">
        <v>3806.2</v>
      </c>
    </row>
    <row r="242" spans="1:5" hidden="1" outlineLevel="5" x14ac:dyDescent="0.25">
      <c r="A242" s="24" t="s">
        <v>184</v>
      </c>
      <c r="B242" s="25" t="s">
        <v>185</v>
      </c>
      <c r="C242" s="25" t="s">
        <v>4</v>
      </c>
      <c r="D242" s="27">
        <v>0</v>
      </c>
      <c r="E242" s="28">
        <v>0</v>
      </c>
    </row>
    <row r="243" spans="1:5" ht="14.25" customHeight="1" outlineLevel="6" x14ac:dyDescent="0.25">
      <c r="A243" s="24" t="s">
        <v>164</v>
      </c>
      <c r="B243" s="25" t="s">
        <v>185</v>
      </c>
      <c r="C243" s="25" t="s">
        <v>165</v>
      </c>
      <c r="D243" s="27">
        <v>12995.2</v>
      </c>
      <c r="E243" s="28">
        <v>12995.2</v>
      </c>
    </row>
    <row r="244" spans="1:5" outlineLevel="5" x14ac:dyDescent="0.25">
      <c r="A244" s="24" t="s">
        <v>186</v>
      </c>
      <c r="B244" s="25" t="s">
        <v>187</v>
      </c>
      <c r="C244" s="25" t="s">
        <v>4</v>
      </c>
      <c r="D244" s="27">
        <f>D245</f>
        <v>2220</v>
      </c>
      <c r="E244" s="28">
        <f>E245</f>
        <v>2227</v>
      </c>
    </row>
    <row r="245" spans="1:5" ht="15.75" outlineLevel="6" thickBot="1" x14ac:dyDescent="0.3">
      <c r="A245" s="91" t="s">
        <v>164</v>
      </c>
      <c r="B245" s="92" t="s">
        <v>187</v>
      </c>
      <c r="C245" s="92" t="s">
        <v>165</v>
      </c>
      <c r="D245" s="93">
        <v>2220</v>
      </c>
      <c r="E245" s="94">
        <v>2227</v>
      </c>
    </row>
    <row r="246" spans="1:5" ht="26.25" outlineLevel="1" thickBot="1" x14ac:dyDescent="0.3">
      <c r="A246" s="5" t="s">
        <v>188</v>
      </c>
      <c r="B246" s="6" t="s">
        <v>189</v>
      </c>
      <c r="C246" s="6" t="s">
        <v>4</v>
      </c>
      <c r="D246" s="11">
        <f>D247+D250+D253+D255+D257</f>
        <v>3249.3</v>
      </c>
      <c r="E246" s="11">
        <f>E247+E250+E253+E255+E257</f>
        <v>3249.3</v>
      </c>
    </row>
    <row r="247" spans="1:5" outlineLevel="5" x14ac:dyDescent="0.25">
      <c r="A247" s="35" t="s">
        <v>190</v>
      </c>
      <c r="B247" s="21" t="s">
        <v>191</v>
      </c>
      <c r="C247" s="21" t="s">
        <v>4</v>
      </c>
      <c r="D247" s="22">
        <f>D248</f>
        <v>200</v>
      </c>
      <c r="E247" s="23">
        <f>E248</f>
        <v>200</v>
      </c>
    </row>
    <row r="248" spans="1:5" ht="25.5" outlineLevel="6" x14ac:dyDescent="0.25">
      <c r="A248" s="24" t="s">
        <v>12</v>
      </c>
      <c r="B248" s="25" t="s">
        <v>191</v>
      </c>
      <c r="C248" s="25" t="s">
        <v>13</v>
      </c>
      <c r="D248" s="27">
        <v>200</v>
      </c>
      <c r="E248" s="28">
        <v>200</v>
      </c>
    </row>
    <row r="249" spans="1:5" ht="25.5" hidden="1" outlineLevel="6" x14ac:dyDescent="0.25">
      <c r="A249" s="24" t="s">
        <v>47</v>
      </c>
      <c r="B249" s="25" t="s">
        <v>191</v>
      </c>
      <c r="C249" s="25" t="s">
        <v>48</v>
      </c>
      <c r="D249" s="27">
        <v>0</v>
      </c>
      <c r="E249" s="28">
        <v>0</v>
      </c>
    </row>
    <row r="250" spans="1:5" outlineLevel="5" x14ac:dyDescent="0.25">
      <c r="A250" s="24" t="s">
        <v>192</v>
      </c>
      <c r="B250" s="25" t="s">
        <v>193</v>
      </c>
      <c r="C250" s="25" t="s">
        <v>4</v>
      </c>
      <c r="D250" s="27">
        <f>D251</f>
        <v>510</v>
      </c>
      <c r="E250" s="28">
        <f>E251</f>
        <v>510</v>
      </c>
    </row>
    <row r="251" spans="1:5" ht="25.5" outlineLevel="6" x14ac:dyDescent="0.25">
      <c r="A251" s="24" t="s">
        <v>12</v>
      </c>
      <c r="B251" s="25" t="s">
        <v>193</v>
      </c>
      <c r="C251" s="25" t="s">
        <v>13</v>
      </c>
      <c r="D251" s="27">
        <v>510</v>
      </c>
      <c r="E251" s="28">
        <v>510</v>
      </c>
    </row>
    <row r="252" spans="1:5" ht="25.5" hidden="1" outlineLevel="6" x14ac:dyDescent="0.25">
      <c r="A252" s="24" t="s">
        <v>47</v>
      </c>
      <c r="B252" s="25" t="s">
        <v>193</v>
      </c>
      <c r="C252" s="25" t="s">
        <v>48</v>
      </c>
      <c r="D252" s="27">
        <v>0</v>
      </c>
      <c r="E252" s="28">
        <v>0</v>
      </c>
    </row>
    <row r="253" spans="1:5" ht="25.5" outlineLevel="5" x14ac:dyDescent="0.25">
      <c r="A253" s="24" t="s">
        <v>194</v>
      </c>
      <c r="B253" s="25" t="s">
        <v>195</v>
      </c>
      <c r="C253" s="25" t="s">
        <v>4</v>
      </c>
      <c r="D253" s="27">
        <f>D254</f>
        <v>2326.5</v>
      </c>
      <c r="E253" s="28">
        <f>E254</f>
        <v>2326.5</v>
      </c>
    </row>
    <row r="254" spans="1:5" ht="51" outlineLevel="6" x14ac:dyDescent="0.25">
      <c r="A254" s="24" t="s">
        <v>10</v>
      </c>
      <c r="B254" s="25" t="s">
        <v>195</v>
      </c>
      <c r="C254" s="25" t="s">
        <v>11</v>
      </c>
      <c r="D254" s="27">
        <v>2326.5</v>
      </c>
      <c r="E254" s="28">
        <v>2326.5</v>
      </c>
    </row>
    <row r="255" spans="1:5" outlineLevel="5" x14ac:dyDescent="0.25">
      <c r="A255" s="24" t="s">
        <v>196</v>
      </c>
      <c r="B255" s="25" t="s">
        <v>197</v>
      </c>
      <c r="C255" s="25" t="s">
        <v>4</v>
      </c>
      <c r="D255" s="27">
        <f>D256</f>
        <v>200</v>
      </c>
      <c r="E255" s="28">
        <f>E256</f>
        <v>200</v>
      </c>
    </row>
    <row r="256" spans="1:5" outlineLevel="6" x14ac:dyDescent="0.25">
      <c r="A256" s="24" t="s">
        <v>14</v>
      </c>
      <c r="B256" s="25" t="s">
        <v>197</v>
      </c>
      <c r="C256" s="25" t="s">
        <v>15</v>
      </c>
      <c r="D256" s="27">
        <v>200</v>
      </c>
      <c r="E256" s="28">
        <v>200</v>
      </c>
    </row>
    <row r="257" spans="1:5" outlineLevel="5" x14ac:dyDescent="0.25">
      <c r="A257" s="24" t="s">
        <v>198</v>
      </c>
      <c r="B257" s="25" t="s">
        <v>199</v>
      </c>
      <c r="C257" s="25" t="s">
        <v>4</v>
      </c>
      <c r="D257" s="27">
        <f>D258</f>
        <v>12.8</v>
      </c>
      <c r="E257" s="28">
        <f>E258</f>
        <v>12.8</v>
      </c>
    </row>
    <row r="258" spans="1:5" ht="26.25" outlineLevel="6" thickBot="1" x14ac:dyDescent="0.3">
      <c r="A258" s="91" t="s">
        <v>12</v>
      </c>
      <c r="B258" s="92" t="s">
        <v>199</v>
      </c>
      <c r="C258" s="92" t="s">
        <v>13</v>
      </c>
      <c r="D258" s="93">
        <v>12.8</v>
      </c>
      <c r="E258" s="94">
        <v>12.8</v>
      </c>
    </row>
    <row r="259" spans="1:5" ht="39" outlineLevel="1" thickBot="1" x14ac:dyDescent="0.3">
      <c r="A259" s="5" t="s">
        <v>200</v>
      </c>
      <c r="B259" s="6" t="s">
        <v>201</v>
      </c>
      <c r="C259" s="6" t="s">
        <v>4</v>
      </c>
      <c r="D259" s="11">
        <f>D260</f>
        <v>46181.3</v>
      </c>
      <c r="E259" s="12">
        <f>E260</f>
        <v>46204.1</v>
      </c>
    </row>
    <row r="260" spans="1:5" ht="38.25" outlineLevel="3" x14ac:dyDescent="0.25">
      <c r="A260" s="24" t="s">
        <v>202</v>
      </c>
      <c r="B260" s="25" t="s">
        <v>201</v>
      </c>
      <c r="C260" s="25" t="s">
        <v>4</v>
      </c>
      <c r="D260" s="27">
        <f>+D261+D263+D265+D277+D288+D290</f>
        <v>46181.3</v>
      </c>
      <c r="E260" s="27">
        <f>+E261+E263+E265+E277+E288+E290</f>
        <v>46204.1</v>
      </c>
    </row>
    <row r="261" spans="1:5" outlineLevel="5" x14ac:dyDescent="0.25">
      <c r="A261" s="24" t="s">
        <v>203</v>
      </c>
      <c r="B261" s="25" t="s">
        <v>204</v>
      </c>
      <c r="C261" s="25" t="s">
        <v>4</v>
      </c>
      <c r="D261" s="27">
        <f>D262</f>
        <v>200</v>
      </c>
      <c r="E261" s="28">
        <f>E262</f>
        <v>200</v>
      </c>
    </row>
    <row r="262" spans="1:5" ht="25.5" outlineLevel="6" x14ac:dyDescent="0.25">
      <c r="A262" s="24" t="s">
        <v>12</v>
      </c>
      <c r="B262" s="25" t="s">
        <v>204</v>
      </c>
      <c r="C262" s="25" t="s">
        <v>13</v>
      </c>
      <c r="D262" s="27">
        <v>200</v>
      </c>
      <c r="E262" s="28">
        <v>200</v>
      </c>
    </row>
    <row r="263" spans="1:5" outlineLevel="5" x14ac:dyDescent="0.25">
      <c r="A263" s="24" t="s">
        <v>205</v>
      </c>
      <c r="B263" s="25" t="s">
        <v>206</v>
      </c>
      <c r="C263" s="25" t="s">
        <v>4</v>
      </c>
      <c r="D263" s="27">
        <f>D264</f>
        <v>8049.2139999999999</v>
      </c>
      <c r="E263" s="28">
        <f>E264</f>
        <v>8505.3520000000008</v>
      </c>
    </row>
    <row r="264" spans="1:5" ht="25.5" outlineLevel="6" x14ac:dyDescent="0.25">
      <c r="A264" s="24" t="s">
        <v>12</v>
      </c>
      <c r="B264" s="25" t="s">
        <v>206</v>
      </c>
      <c r="C264" s="25" t="s">
        <v>13</v>
      </c>
      <c r="D264" s="27">
        <v>8049.2139999999999</v>
      </c>
      <c r="E264" s="28">
        <v>8505.3520000000008</v>
      </c>
    </row>
    <row r="265" spans="1:5" ht="25.5" outlineLevel="5" x14ac:dyDescent="0.25">
      <c r="A265" s="24" t="s">
        <v>207</v>
      </c>
      <c r="B265" s="25" t="s">
        <v>208</v>
      </c>
      <c r="C265" s="25" t="s">
        <v>4</v>
      </c>
      <c r="D265" s="27">
        <f>D266</f>
        <v>25</v>
      </c>
      <c r="E265" s="28">
        <f>E266</f>
        <v>25</v>
      </c>
    </row>
    <row r="266" spans="1:5" ht="25.5" outlineLevel="6" x14ac:dyDescent="0.25">
      <c r="A266" s="24" t="s">
        <v>12</v>
      </c>
      <c r="B266" s="25" t="s">
        <v>208</v>
      </c>
      <c r="C266" s="25" t="s">
        <v>13</v>
      </c>
      <c r="D266" s="27">
        <v>25</v>
      </c>
      <c r="E266" s="28">
        <v>25</v>
      </c>
    </row>
    <row r="267" spans="1:5" ht="51" hidden="1" outlineLevel="5" x14ac:dyDescent="0.25">
      <c r="A267" s="24" t="s">
        <v>209</v>
      </c>
      <c r="B267" s="25" t="s">
        <v>210</v>
      </c>
      <c r="C267" s="25" t="s">
        <v>4</v>
      </c>
      <c r="D267" s="27">
        <v>0</v>
      </c>
      <c r="E267" s="28">
        <v>0</v>
      </c>
    </row>
    <row r="268" spans="1:5" ht="25.5" hidden="1" outlineLevel="6" x14ac:dyDescent="0.25">
      <c r="A268" s="24" t="s">
        <v>12</v>
      </c>
      <c r="B268" s="25" t="s">
        <v>210</v>
      </c>
      <c r="C268" s="25" t="s">
        <v>13</v>
      </c>
      <c r="D268" s="27">
        <v>0</v>
      </c>
      <c r="E268" s="28">
        <v>0</v>
      </c>
    </row>
    <row r="269" spans="1:5" ht="25.5" hidden="1" outlineLevel="5" collapsed="1" x14ac:dyDescent="0.25">
      <c r="A269" s="24" t="s">
        <v>211</v>
      </c>
      <c r="B269" s="25" t="s">
        <v>212</v>
      </c>
      <c r="C269" s="25" t="s">
        <v>4</v>
      </c>
      <c r="D269" s="27">
        <v>0</v>
      </c>
      <c r="E269" s="28">
        <v>0</v>
      </c>
    </row>
    <row r="270" spans="1:5" ht="25.5" hidden="1" outlineLevel="6" x14ac:dyDescent="0.25">
      <c r="A270" s="24" t="s">
        <v>12</v>
      </c>
      <c r="B270" s="25" t="s">
        <v>212</v>
      </c>
      <c r="C270" s="25" t="s">
        <v>13</v>
      </c>
      <c r="D270" s="27">
        <v>0</v>
      </c>
      <c r="E270" s="28">
        <v>0</v>
      </c>
    </row>
    <row r="271" spans="1:5" ht="25.5" hidden="1" outlineLevel="3" x14ac:dyDescent="0.25">
      <c r="A271" s="24" t="s">
        <v>303</v>
      </c>
      <c r="B271" s="25" t="s">
        <v>213</v>
      </c>
      <c r="C271" s="25" t="s">
        <v>4</v>
      </c>
      <c r="D271" s="27">
        <v>0</v>
      </c>
      <c r="E271" s="28">
        <v>0</v>
      </c>
    </row>
    <row r="272" spans="1:5" hidden="1" outlineLevel="4" x14ac:dyDescent="0.25">
      <c r="A272" s="24" t="s">
        <v>304</v>
      </c>
      <c r="B272" s="25" t="s">
        <v>214</v>
      </c>
      <c r="C272" s="25" t="s">
        <v>4</v>
      </c>
      <c r="D272" s="27">
        <v>0</v>
      </c>
      <c r="E272" s="28">
        <v>0</v>
      </c>
    </row>
    <row r="273" spans="1:5" ht="38.25" hidden="1" outlineLevel="5" x14ac:dyDescent="0.25">
      <c r="A273" s="24" t="s">
        <v>215</v>
      </c>
      <c r="B273" s="25" t="s">
        <v>216</v>
      </c>
      <c r="C273" s="25" t="s">
        <v>4</v>
      </c>
      <c r="D273" s="27">
        <v>0</v>
      </c>
      <c r="E273" s="28">
        <v>0</v>
      </c>
    </row>
    <row r="274" spans="1:5" ht="25.5" hidden="1" outlineLevel="6" x14ac:dyDescent="0.25">
      <c r="A274" s="24" t="s">
        <v>12</v>
      </c>
      <c r="B274" s="25" t="s">
        <v>216</v>
      </c>
      <c r="C274" s="25" t="s">
        <v>13</v>
      </c>
      <c r="D274" s="27">
        <v>0</v>
      </c>
      <c r="E274" s="28">
        <v>0</v>
      </c>
    </row>
    <row r="275" spans="1:5" ht="51" hidden="1" outlineLevel="5" x14ac:dyDescent="0.25">
      <c r="A275" s="24" t="s">
        <v>217</v>
      </c>
      <c r="B275" s="25" t="s">
        <v>218</v>
      </c>
      <c r="C275" s="25" t="s">
        <v>4</v>
      </c>
      <c r="D275" s="27">
        <v>0</v>
      </c>
      <c r="E275" s="28">
        <v>0</v>
      </c>
    </row>
    <row r="276" spans="1:5" ht="25.5" hidden="1" outlineLevel="6" x14ac:dyDescent="0.25">
      <c r="A276" s="24" t="s">
        <v>12</v>
      </c>
      <c r="B276" s="25" t="s">
        <v>218</v>
      </c>
      <c r="C276" s="25" t="s">
        <v>13</v>
      </c>
      <c r="D276" s="27">
        <v>0</v>
      </c>
      <c r="E276" s="28">
        <v>0</v>
      </c>
    </row>
    <row r="277" spans="1:5" outlineLevel="2" x14ac:dyDescent="0.25">
      <c r="A277" s="24" t="s">
        <v>297</v>
      </c>
      <c r="B277" s="25" t="s">
        <v>219</v>
      </c>
      <c r="C277" s="25" t="s">
        <v>4</v>
      </c>
      <c r="D277" s="27">
        <f>D280+D284</f>
        <v>37907.086000000003</v>
      </c>
      <c r="E277" s="27">
        <f>E280+E284</f>
        <v>37473.748</v>
      </c>
    </row>
    <row r="278" spans="1:5" hidden="1" outlineLevel="3" x14ac:dyDescent="0.25">
      <c r="A278" s="24" t="s">
        <v>7</v>
      </c>
      <c r="B278" s="25" t="s">
        <v>220</v>
      </c>
      <c r="C278" s="25" t="s">
        <v>4</v>
      </c>
      <c r="D278" s="27">
        <v>33273.74</v>
      </c>
      <c r="E278" s="28">
        <v>31609.1</v>
      </c>
    </row>
    <row r="279" spans="1:5" hidden="1" outlineLevel="4" x14ac:dyDescent="0.25">
      <c r="A279" s="24" t="s">
        <v>26</v>
      </c>
      <c r="B279" s="25" t="s">
        <v>221</v>
      </c>
      <c r="C279" s="25" t="s">
        <v>4</v>
      </c>
      <c r="D279" s="27">
        <v>33273.74</v>
      </c>
      <c r="E279" s="28">
        <v>31609.1</v>
      </c>
    </row>
    <row r="280" spans="1:5" ht="25.5" outlineLevel="5" x14ac:dyDescent="0.25">
      <c r="A280" s="82" t="s">
        <v>336</v>
      </c>
      <c r="B280" s="89" t="s">
        <v>337</v>
      </c>
      <c r="C280" s="89" t="s">
        <v>4</v>
      </c>
      <c r="D280" s="27">
        <f>D281</f>
        <v>37528</v>
      </c>
      <c r="E280" s="28">
        <f>E281</f>
        <v>37099</v>
      </c>
    </row>
    <row r="281" spans="1:5" ht="25.5" outlineLevel="6" x14ac:dyDescent="0.25">
      <c r="A281" s="37" t="s">
        <v>12</v>
      </c>
      <c r="B281" s="89" t="s">
        <v>337</v>
      </c>
      <c r="C281" s="89" t="s">
        <v>13</v>
      </c>
      <c r="D281" s="27">
        <v>37528</v>
      </c>
      <c r="E281" s="28">
        <v>37099</v>
      </c>
    </row>
    <row r="282" spans="1:5" ht="63.75" hidden="1" outlineLevel="5" x14ac:dyDescent="0.25">
      <c r="A282" s="24" t="s">
        <v>222</v>
      </c>
      <c r="B282" s="25" t="s">
        <v>223</v>
      </c>
      <c r="C282" s="25" t="s">
        <v>4</v>
      </c>
      <c r="D282" s="27">
        <v>0</v>
      </c>
      <c r="E282" s="28">
        <v>0</v>
      </c>
    </row>
    <row r="283" spans="1:5" ht="25.5" hidden="1" outlineLevel="6" x14ac:dyDescent="0.25">
      <c r="A283" s="24" t="s">
        <v>12</v>
      </c>
      <c r="B283" s="25" t="s">
        <v>223</v>
      </c>
      <c r="C283" s="25" t="s">
        <v>13</v>
      </c>
      <c r="D283" s="27">
        <v>0</v>
      </c>
      <c r="E283" s="28">
        <v>0</v>
      </c>
    </row>
    <row r="284" spans="1:5" ht="28.5" customHeight="1" outlineLevel="5" collapsed="1" x14ac:dyDescent="0.25">
      <c r="A284" s="24" t="s">
        <v>224</v>
      </c>
      <c r="B284" s="25" t="s">
        <v>225</v>
      </c>
      <c r="C284" s="25" t="s">
        <v>4</v>
      </c>
      <c r="D284" s="27">
        <f>D285</f>
        <v>379.08600000000001</v>
      </c>
      <c r="E284" s="28">
        <f>E285</f>
        <v>374.74799999999999</v>
      </c>
    </row>
    <row r="285" spans="1:5" ht="26.25" outlineLevel="6" thickBot="1" x14ac:dyDescent="0.3">
      <c r="A285" s="91" t="s">
        <v>12</v>
      </c>
      <c r="B285" s="92" t="s">
        <v>225</v>
      </c>
      <c r="C285" s="92" t="s">
        <v>13</v>
      </c>
      <c r="D285" s="93">
        <v>379.08600000000001</v>
      </c>
      <c r="E285" s="94">
        <v>374.74799999999999</v>
      </c>
    </row>
    <row r="286" spans="1:5" ht="63.75" hidden="1" outlineLevel="5" x14ac:dyDescent="0.25">
      <c r="A286" s="31" t="s">
        <v>226</v>
      </c>
      <c r="B286" s="3" t="s">
        <v>227</v>
      </c>
      <c r="C286" s="3" t="s">
        <v>4</v>
      </c>
      <c r="D286" s="13">
        <v>0</v>
      </c>
      <c r="E286" s="36">
        <v>0</v>
      </c>
    </row>
    <row r="287" spans="1:5" ht="25.5" hidden="1" outlineLevel="6" x14ac:dyDescent="0.25">
      <c r="A287" s="29" t="s">
        <v>12</v>
      </c>
      <c r="B287" s="9" t="s">
        <v>227</v>
      </c>
      <c r="C287" s="9" t="s">
        <v>13</v>
      </c>
      <c r="D287" s="14">
        <v>0</v>
      </c>
      <c r="E287" s="30">
        <v>0</v>
      </c>
    </row>
    <row r="288" spans="1:5" ht="38.25" hidden="1" outlineLevel="6" x14ac:dyDescent="0.25">
      <c r="A288" s="49" t="s">
        <v>316</v>
      </c>
      <c r="B288" s="39" t="s">
        <v>315</v>
      </c>
      <c r="C288" s="41" t="s">
        <v>4</v>
      </c>
      <c r="D288" s="40">
        <f>D289</f>
        <v>0</v>
      </c>
      <c r="E288" s="40">
        <f>E289</f>
        <v>0</v>
      </c>
    </row>
    <row r="289" spans="1:5" ht="25.5" hidden="1" outlineLevel="6" x14ac:dyDescent="0.25">
      <c r="A289" s="38" t="s">
        <v>12</v>
      </c>
      <c r="B289" s="39" t="s">
        <v>315</v>
      </c>
      <c r="C289" s="41" t="s">
        <v>13</v>
      </c>
      <c r="D289" s="40"/>
      <c r="E289" s="40"/>
    </row>
    <row r="290" spans="1:5" ht="29.25" hidden="1" customHeight="1" outlineLevel="6" x14ac:dyDescent="0.25">
      <c r="A290" s="49" t="s">
        <v>317</v>
      </c>
      <c r="B290" s="45" t="s">
        <v>318</v>
      </c>
      <c r="C290" s="46" t="s">
        <v>4</v>
      </c>
      <c r="D290" s="47">
        <f>D291</f>
        <v>0</v>
      </c>
      <c r="E290" s="47">
        <f>E291</f>
        <v>0</v>
      </c>
    </row>
    <row r="291" spans="1:5" ht="30.75" hidden="1" customHeight="1" thickBot="1" x14ac:dyDescent="0.3">
      <c r="A291" s="44" t="s">
        <v>12</v>
      </c>
      <c r="B291" s="45" t="s">
        <v>315</v>
      </c>
      <c r="C291" s="46" t="s">
        <v>13</v>
      </c>
      <c r="D291" s="47"/>
      <c r="E291" s="43"/>
    </row>
    <row r="292" spans="1:5" ht="26.25" outlineLevel="1" thickBot="1" x14ac:dyDescent="0.3">
      <c r="A292" s="5" t="s">
        <v>229</v>
      </c>
      <c r="B292" s="6" t="s">
        <v>228</v>
      </c>
      <c r="C292" s="6" t="s">
        <v>4</v>
      </c>
      <c r="D292" s="11">
        <f>D293+D295+D297</f>
        <v>1036.9000000000001</v>
      </c>
      <c r="E292" s="11">
        <f>E293+E295+E297</f>
        <v>436.9</v>
      </c>
    </row>
    <row r="293" spans="1:5" ht="25.5" outlineLevel="5" x14ac:dyDescent="0.25">
      <c r="A293" s="31" t="s">
        <v>230</v>
      </c>
      <c r="B293" s="3" t="s">
        <v>231</v>
      </c>
      <c r="C293" s="3" t="s">
        <v>4</v>
      </c>
      <c r="D293" s="13">
        <f>D294</f>
        <v>75</v>
      </c>
      <c r="E293" s="13">
        <f>E294</f>
        <v>75</v>
      </c>
    </row>
    <row r="294" spans="1:5" ht="25.5" outlineLevel="6" x14ac:dyDescent="0.25">
      <c r="A294" s="24" t="s">
        <v>12</v>
      </c>
      <c r="B294" s="25" t="s">
        <v>231</v>
      </c>
      <c r="C294" s="25" t="s">
        <v>13</v>
      </c>
      <c r="D294" s="27">
        <v>75</v>
      </c>
      <c r="E294" s="28">
        <v>75</v>
      </c>
    </row>
    <row r="295" spans="1:5" outlineLevel="5" x14ac:dyDescent="0.25">
      <c r="A295" s="24" t="s">
        <v>232</v>
      </c>
      <c r="B295" s="25" t="s">
        <v>233</v>
      </c>
      <c r="C295" s="25" t="s">
        <v>4</v>
      </c>
      <c r="D295" s="27">
        <f>D296</f>
        <v>30</v>
      </c>
      <c r="E295" s="28">
        <f>E296</f>
        <v>30</v>
      </c>
    </row>
    <row r="296" spans="1:5" ht="25.5" outlineLevel="6" x14ac:dyDescent="0.25">
      <c r="A296" s="24" t="s">
        <v>12</v>
      </c>
      <c r="B296" s="25" t="s">
        <v>233</v>
      </c>
      <c r="C296" s="25" t="s">
        <v>13</v>
      </c>
      <c r="D296" s="27">
        <v>30</v>
      </c>
      <c r="E296" s="28">
        <v>30</v>
      </c>
    </row>
    <row r="297" spans="1:5" ht="25.5" outlineLevel="5" x14ac:dyDescent="0.25">
      <c r="A297" s="24" t="s">
        <v>234</v>
      </c>
      <c r="B297" s="25" t="s">
        <v>235</v>
      </c>
      <c r="C297" s="25" t="s">
        <v>4</v>
      </c>
      <c r="D297" s="27">
        <f>D298</f>
        <v>931.9</v>
      </c>
      <c r="E297" s="28">
        <f>E298</f>
        <v>331.9</v>
      </c>
    </row>
    <row r="298" spans="1:5" ht="26.25" outlineLevel="6" thickBot="1" x14ac:dyDescent="0.3">
      <c r="A298" s="91" t="s">
        <v>12</v>
      </c>
      <c r="B298" s="92" t="s">
        <v>235</v>
      </c>
      <c r="C298" s="92" t="s">
        <v>13</v>
      </c>
      <c r="D298" s="93">
        <v>931.9</v>
      </c>
      <c r="E298" s="94">
        <v>331.9</v>
      </c>
    </row>
    <row r="299" spans="1:5" ht="26.25" outlineLevel="1" thickBot="1" x14ac:dyDescent="0.3">
      <c r="A299" s="5" t="s">
        <v>236</v>
      </c>
      <c r="B299" s="6" t="s">
        <v>237</v>
      </c>
      <c r="C299" s="6" t="s">
        <v>4</v>
      </c>
      <c r="D299" s="11">
        <f>D300</f>
        <v>50863.03</v>
      </c>
      <c r="E299" s="11">
        <f>E300</f>
        <v>51003.33</v>
      </c>
    </row>
    <row r="300" spans="1:5" ht="25.5" outlineLevel="2" x14ac:dyDescent="0.25">
      <c r="A300" s="31" t="s">
        <v>238</v>
      </c>
      <c r="B300" s="3" t="s">
        <v>237</v>
      </c>
      <c r="C300" s="3" t="s">
        <v>4</v>
      </c>
      <c r="D300" s="13">
        <f>D301+D305+D307+D310+D314+D321</f>
        <v>50863.03</v>
      </c>
      <c r="E300" s="13">
        <f>E301+E305+E307+E310+E314+E321</f>
        <v>51003.33</v>
      </c>
    </row>
    <row r="301" spans="1:5" ht="25.5" outlineLevel="5" x14ac:dyDescent="0.25">
      <c r="A301" s="24" t="s">
        <v>239</v>
      </c>
      <c r="B301" s="25" t="s">
        <v>240</v>
      </c>
      <c r="C301" s="25" t="s">
        <v>4</v>
      </c>
      <c r="D301" s="27">
        <f>D302+D303+D304</f>
        <v>14678.400000000001</v>
      </c>
      <c r="E301" s="27">
        <f>E302+E303+E304</f>
        <v>14951.600000000002</v>
      </c>
    </row>
    <row r="302" spans="1:5" ht="51" outlineLevel="6" x14ac:dyDescent="0.25">
      <c r="A302" s="24" t="s">
        <v>10</v>
      </c>
      <c r="B302" s="25" t="s">
        <v>240</v>
      </c>
      <c r="C302" s="25" t="s">
        <v>11</v>
      </c>
      <c r="D302" s="27">
        <v>9093.1</v>
      </c>
      <c r="E302" s="28">
        <v>9226.2000000000007</v>
      </c>
    </row>
    <row r="303" spans="1:5" ht="25.5" outlineLevel="6" x14ac:dyDescent="0.25">
      <c r="A303" s="24" t="s">
        <v>12</v>
      </c>
      <c r="B303" s="25" t="s">
        <v>240</v>
      </c>
      <c r="C303" s="25" t="s">
        <v>13</v>
      </c>
      <c r="D303" s="27">
        <v>5534.3</v>
      </c>
      <c r="E303" s="28">
        <f>5673.6+0.8</f>
        <v>5674.4000000000005</v>
      </c>
    </row>
    <row r="304" spans="1:5" outlineLevel="6" x14ac:dyDescent="0.25">
      <c r="A304" s="24" t="s">
        <v>14</v>
      </c>
      <c r="B304" s="25" t="s">
        <v>240</v>
      </c>
      <c r="C304" s="25" t="s">
        <v>15</v>
      </c>
      <c r="D304" s="27">
        <v>51</v>
      </c>
      <c r="E304" s="28">
        <v>51</v>
      </c>
    </row>
    <row r="305" spans="1:5" outlineLevel="5" x14ac:dyDescent="0.25">
      <c r="A305" s="24" t="s">
        <v>241</v>
      </c>
      <c r="B305" s="25" t="s">
        <v>242</v>
      </c>
      <c r="C305" s="25" t="s">
        <v>4</v>
      </c>
      <c r="D305" s="27">
        <f>D306</f>
        <v>1563.7</v>
      </c>
      <c r="E305" s="27">
        <f>E306</f>
        <v>1563.7</v>
      </c>
    </row>
    <row r="306" spans="1:5" ht="51" outlineLevel="6" x14ac:dyDescent="0.25">
      <c r="A306" s="24" t="s">
        <v>10</v>
      </c>
      <c r="B306" s="25" t="s">
        <v>242</v>
      </c>
      <c r="C306" s="25" t="s">
        <v>11</v>
      </c>
      <c r="D306" s="27">
        <v>1563.7</v>
      </c>
      <c r="E306" s="28">
        <v>1563.7</v>
      </c>
    </row>
    <row r="307" spans="1:5" outlineLevel="5" x14ac:dyDescent="0.25">
      <c r="A307" s="24" t="s">
        <v>243</v>
      </c>
      <c r="B307" s="25" t="s">
        <v>244</v>
      </c>
      <c r="C307" s="25" t="s">
        <v>4</v>
      </c>
      <c r="D307" s="27">
        <f>D308+D309</f>
        <v>155.1</v>
      </c>
      <c r="E307" s="27">
        <f>E308+E309</f>
        <v>155.1</v>
      </c>
    </row>
    <row r="308" spans="1:5" ht="25.5" hidden="1" outlineLevel="6" x14ac:dyDescent="0.25">
      <c r="A308" s="24" t="s">
        <v>12</v>
      </c>
      <c r="B308" s="25" t="s">
        <v>244</v>
      </c>
      <c r="C308" s="25" t="s">
        <v>13</v>
      </c>
      <c r="D308" s="27"/>
      <c r="E308" s="28"/>
    </row>
    <row r="309" spans="1:5" outlineLevel="6" x14ac:dyDescent="0.25">
      <c r="A309" s="24" t="s">
        <v>14</v>
      </c>
      <c r="B309" s="25" t="s">
        <v>244</v>
      </c>
      <c r="C309" s="25" t="s">
        <v>15</v>
      </c>
      <c r="D309" s="27">
        <v>155.1</v>
      </c>
      <c r="E309" s="28">
        <v>155.1</v>
      </c>
    </row>
    <row r="310" spans="1:5" outlineLevel="5" x14ac:dyDescent="0.25">
      <c r="A310" s="24" t="s">
        <v>245</v>
      </c>
      <c r="B310" s="25" t="s">
        <v>246</v>
      </c>
      <c r="C310" s="25" t="s">
        <v>4</v>
      </c>
      <c r="D310" s="27">
        <f>D311+D312+D313</f>
        <v>6871</v>
      </c>
      <c r="E310" s="27">
        <f>E311+E312+E313</f>
        <v>6943.3</v>
      </c>
    </row>
    <row r="311" spans="1:5" ht="51" outlineLevel="6" x14ac:dyDescent="0.25">
      <c r="A311" s="24" t="s">
        <v>10</v>
      </c>
      <c r="B311" s="25" t="s">
        <v>246</v>
      </c>
      <c r="C311" s="25" t="s">
        <v>11</v>
      </c>
      <c r="D311" s="27">
        <v>6004.5</v>
      </c>
      <c r="E311" s="28">
        <v>6076.8</v>
      </c>
    </row>
    <row r="312" spans="1:5" ht="25.5" outlineLevel="6" x14ac:dyDescent="0.25">
      <c r="A312" s="24" t="s">
        <v>12</v>
      </c>
      <c r="B312" s="25" t="s">
        <v>246</v>
      </c>
      <c r="C312" s="25" t="s">
        <v>13</v>
      </c>
      <c r="D312" s="27">
        <v>866</v>
      </c>
      <c r="E312" s="28">
        <v>866</v>
      </c>
    </row>
    <row r="313" spans="1:5" outlineLevel="6" x14ac:dyDescent="0.25">
      <c r="A313" s="24" t="s">
        <v>14</v>
      </c>
      <c r="B313" s="25" t="s">
        <v>246</v>
      </c>
      <c r="C313" s="25" t="s">
        <v>15</v>
      </c>
      <c r="D313" s="27">
        <v>0.5</v>
      </c>
      <c r="E313" s="28">
        <v>0.5</v>
      </c>
    </row>
    <row r="314" spans="1:5" ht="25.5" outlineLevel="5" x14ac:dyDescent="0.25">
      <c r="A314" s="24" t="s">
        <v>247</v>
      </c>
      <c r="B314" s="25" t="s">
        <v>248</v>
      </c>
      <c r="C314" s="25" t="s">
        <v>4</v>
      </c>
      <c r="D314" s="27">
        <f>D315+D316+D317</f>
        <v>3738.8</v>
      </c>
      <c r="E314" s="27">
        <f>E315+E316+E317</f>
        <v>3783.3</v>
      </c>
    </row>
    <row r="315" spans="1:5" ht="51" outlineLevel="6" x14ac:dyDescent="0.25">
      <c r="A315" s="24" t="s">
        <v>10</v>
      </c>
      <c r="B315" s="25" t="s">
        <v>248</v>
      </c>
      <c r="C315" s="25" t="s">
        <v>11</v>
      </c>
      <c r="D315" s="27">
        <v>3685.9</v>
      </c>
      <c r="E315" s="28">
        <v>3730.4</v>
      </c>
    </row>
    <row r="316" spans="1:5" ht="25.5" outlineLevel="6" x14ac:dyDescent="0.25">
      <c r="A316" s="24" t="s">
        <v>12</v>
      </c>
      <c r="B316" s="25" t="s">
        <v>248</v>
      </c>
      <c r="C316" s="25" t="s">
        <v>13</v>
      </c>
      <c r="D316" s="27">
        <v>52.9</v>
      </c>
      <c r="E316" s="28">
        <v>52.9</v>
      </c>
    </row>
    <row r="317" spans="1:5" hidden="1" outlineLevel="6" x14ac:dyDescent="0.25">
      <c r="A317" s="24" t="s">
        <v>14</v>
      </c>
      <c r="B317" s="25" t="s">
        <v>248</v>
      </c>
      <c r="C317" s="25" t="s">
        <v>15</v>
      </c>
      <c r="D317" s="27"/>
      <c r="E317" s="28"/>
    </row>
    <row r="318" spans="1:5" ht="25.5" hidden="1" outlineLevel="5" x14ac:dyDescent="0.25">
      <c r="A318" s="24" t="s">
        <v>249</v>
      </c>
      <c r="B318" s="25" t="s">
        <v>250</v>
      </c>
      <c r="C318" s="25" t="s">
        <v>4</v>
      </c>
      <c r="D318" s="27">
        <v>0</v>
      </c>
      <c r="E318" s="28">
        <v>0</v>
      </c>
    </row>
    <row r="319" spans="1:5" ht="51" hidden="1" outlineLevel="6" x14ac:dyDescent="0.25">
      <c r="A319" s="24" t="s">
        <v>10</v>
      </c>
      <c r="B319" s="25" t="s">
        <v>250</v>
      </c>
      <c r="C319" s="25" t="s">
        <v>11</v>
      </c>
      <c r="D319" s="27">
        <v>0</v>
      </c>
      <c r="E319" s="28">
        <v>0</v>
      </c>
    </row>
    <row r="320" spans="1:5" ht="25.5" hidden="1" outlineLevel="6" x14ac:dyDescent="0.25">
      <c r="A320" s="24" t="s">
        <v>12</v>
      </c>
      <c r="B320" s="25" t="s">
        <v>250</v>
      </c>
      <c r="C320" s="25" t="s">
        <v>13</v>
      </c>
      <c r="D320" s="27">
        <v>0</v>
      </c>
      <c r="E320" s="28">
        <v>0</v>
      </c>
    </row>
    <row r="321" spans="1:5" outlineLevel="2" x14ac:dyDescent="0.25">
      <c r="A321" s="24" t="s">
        <v>297</v>
      </c>
      <c r="B321" s="25" t="s">
        <v>251</v>
      </c>
      <c r="C321" s="25" t="s">
        <v>4</v>
      </c>
      <c r="D321" s="27">
        <f>D324+D328+D330+D333+D335+D340+D345+D348+D350+D352</f>
        <v>23856.03</v>
      </c>
      <c r="E321" s="27">
        <f>E324+E328+E330+E333+E335+E340+E345+E348+E350+E352</f>
        <v>23606.329999999998</v>
      </c>
    </row>
    <row r="322" spans="1:5" hidden="1" outlineLevel="3" x14ac:dyDescent="0.25">
      <c r="A322" s="24" t="s">
        <v>7</v>
      </c>
      <c r="B322" s="25" t="s">
        <v>251</v>
      </c>
      <c r="C322" s="25" t="s">
        <v>4</v>
      </c>
      <c r="D322" s="27">
        <v>88.2</v>
      </c>
      <c r="E322" s="28">
        <v>88.3</v>
      </c>
    </row>
    <row r="323" spans="1:5" hidden="1" outlineLevel="4" x14ac:dyDescent="0.25">
      <c r="A323" s="24" t="s">
        <v>26</v>
      </c>
      <c r="B323" s="25" t="s">
        <v>252</v>
      </c>
      <c r="C323" s="25" t="s">
        <v>4</v>
      </c>
      <c r="D323" s="27">
        <v>88.2</v>
      </c>
      <c r="E323" s="28">
        <v>88.3</v>
      </c>
    </row>
    <row r="324" spans="1:5" ht="130.5" customHeight="1" outlineLevel="5" x14ac:dyDescent="0.25">
      <c r="A324" s="24" t="s">
        <v>253</v>
      </c>
      <c r="B324" s="25" t="s">
        <v>254</v>
      </c>
      <c r="C324" s="25" t="s">
        <v>4</v>
      </c>
      <c r="D324" s="27">
        <f>D325</f>
        <v>89</v>
      </c>
      <c r="E324" s="27">
        <f>E325</f>
        <v>89.2</v>
      </c>
    </row>
    <row r="325" spans="1:5" ht="25.5" outlineLevel="6" x14ac:dyDescent="0.25">
      <c r="A325" s="24" t="s">
        <v>12</v>
      </c>
      <c r="B325" s="25" t="s">
        <v>254</v>
      </c>
      <c r="C325" s="25" t="s">
        <v>13</v>
      </c>
      <c r="D325" s="27">
        <v>89</v>
      </c>
      <c r="E325" s="28">
        <v>89.2</v>
      </c>
    </row>
    <row r="326" spans="1:5" hidden="1" outlineLevel="3" x14ac:dyDescent="0.25">
      <c r="A326" s="24" t="s">
        <v>7</v>
      </c>
      <c r="B326" s="25" t="s">
        <v>255</v>
      </c>
      <c r="C326" s="25" t="s">
        <v>4</v>
      </c>
      <c r="D326" s="27">
        <v>57.404000000000003</v>
      </c>
      <c r="E326" s="28">
        <v>57.404000000000003</v>
      </c>
    </row>
    <row r="327" spans="1:5" hidden="1" outlineLevel="4" x14ac:dyDescent="0.25">
      <c r="A327" s="24" t="s">
        <v>26</v>
      </c>
      <c r="B327" s="25" t="s">
        <v>256</v>
      </c>
      <c r="C327" s="25" t="s">
        <v>4</v>
      </c>
      <c r="D327" s="27">
        <v>57.404000000000003</v>
      </c>
      <c r="E327" s="28">
        <v>57.404000000000003</v>
      </c>
    </row>
    <row r="328" spans="1:5" ht="38.25" outlineLevel="5" x14ac:dyDescent="0.25">
      <c r="A328" s="24" t="s">
        <v>257</v>
      </c>
      <c r="B328" s="25" t="s">
        <v>258</v>
      </c>
      <c r="C328" s="25" t="s">
        <v>4</v>
      </c>
      <c r="D328" s="27">
        <f>D329</f>
        <v>56.83</v>
      </c>
      <c r="E328" s="27">
        <f>E329</f>
        <v>56.83</v>
      </c>
    </row>
    <row r="329" spans="1:5" ht="25.5" outlineLevel="6" x14ac:dyDescent="0.25">
      <c r="A329" s="24" t="s">
        <v>12</v>
      </c>
      <c r="B329" s="25" t="s">
        <v>258</v>
      </c>
      <c r="C329" s="25" t="s">
        <v>13</v>
      </c>
      <c r="D329" s="27">
        <v>56.83</v>
      </c>
      <c r="E329" s="28">
        <v>56.83</v>
      </c>
    </row>
    <row r="330" spans="1:5" ht="42.75" customHeight="1" outlineLevel="5" x14ac:dyDescent="0.25">
      <c r="A330" s="24" t="s">
        <v>259</v>
      </c>
      <c r="B330" s="25" t="s">
        <v>260</v>
      </c>
      <c r="C330" s="25" t="s">
        <v>4</v>
      </c>
      <c r="D330" s="27">
        <f>D331</f>
        <v>0.6</v>
      </c>
      <c r="E330" s="27">
        <f>E331</f>
        <v>0.6</v>
      </c>
    </row>
    <row r="331" spans="1:5" ht="25.5" outlineLevel="6" x14ac:dyDescent="0.25">
      <c r="A331" s="24" t="s">
        <v>12</v>
      </c>
      <c r="B331" s="25" t="s">
        <v>260</v>
      </c>
      <c r="C331" s="25" t="s">
        <v>13</v>
      </c>
      <c r="D331" s="27">
        <v>0.6</v>
      </c>
      <c r="E331" s="28">
        <v>0.6</v>
      </c>
    </row>
    <row r="332" spans="1:5" hidden="1" outlineLevel="3" x14ac:dyDescent="0.25">
      <c r="A332" s="24" t="s">
        <v>7</v>
      </c>
      <c r="B332" s="25" t="s">
        <v>261</v>
      </c>
      <c r="C332" s="25" t="s">
        <v>4</v>
      </c>
      <c r="D332" s="27">
        <v>552.4</v>
      </c>
      <c r="E332" s="28">
        <v>552.4</v>
      </c>
    </row>
    <row r="333" spans="1:5" ht="38.25" outlineLevel="5" x14ac:dyDescent="0.25">
      <c r="A333" s="24" t="s">
        <v>262</v>
      </c>
      <c r="B333" s="25" t="s">
        <v>263</v>
      </c>
      <c r="C333" s="25" t="s">
        <v>4</v>
      </c>
      <c r="D333" s="27">
        <f>D334</f>
        <v>1.4</v>
      </c>
      <c r="E333" s="27">
        <f>E334</f>
        <v>1.4</v>
      </c>
    </row>
    <row r="334" spans="1:5" ht="25.5" outlineLevel="6" x14ac:dyDescent="0.25">
      <c r="A334" s="24" t="s">
        <v>12</v>
      </c>
      <c r="B334" s="25" t="s">
        <v>263</v>
      </c>
      <c r="C334" s="25" t="s">
        <v>13</v>
      </c>
      <c r="D334" s="27">
        <v>1.4</v>
      </c>
      <c r="E334" s="28">
        <v>1.4</v>
      </c>
    </row>
    <row r="335" spans="1:5" ht="51" outlineLevel="5" x14ac:dyDescent="0.25">
      <c r="A335" s="24" t="s">
        <v>264</v>
      </c>
      <c r="B335" s="25" t="s">
        <v>265</v>
      </c>
      <c r="C335" s="25" t="s">
        <v>4</v>
      </c>
      <c r="D335" s="27">
        <f>D336+D337</f>
        <v>556</v>
      </c>
      <c r="E335" s="27">
        <f>E336+E337</f>
        <v>556</v>
      </c>
    </row>
    <row r="336" spans="1:5" ht="51" outlineLevel="6" x14ac:dyDescent="0.25">
      <c r="A336" s="24" t="s">
        <v>10</v>
      </c>
      <c r="B336" s="25" t="s">
        <v>265</v>
      </c>
      <c r="C336" s="25" t="s">
        <v>11</v>
      </c>
      <c r="D336" s="27">
        <v>489.7</v>
      </c>
      <c r="E336" s="28">
        <v>489.7</v>
      </c>
    </row>
    <row r="337" spans="1:5" ht="25.5" outlineLevel="6" x14ac:dyDescent="0.25">
      <c r="A337" s="24" t="s">
        <v>12</v>
      </c>
      <c r="B337" s="25" t="s">
        <v>265</v>
      </c>
      <c r="C337" s="25" t="s">
        <v>13</v>
      </c>
      <c r="D337" s="27">
        <v>66.3</v>
      </c>
      <c r="E337" s="28">
        <v>66.3</v>
      </c>
    </row>
    <row r="338" spans="1:5" hidden="1" outlineLevel="3" x14ac:dyDescent="0.25">
      <c r="A338" s="24" t="s">
        <v>7</v>
      </c>
      <c r="B338" s="25" t="s">
        <v>266</v>
      </c>
      <c r="C338" s="25" t="s">
        <v>4</v>
      </c>
      <c r="D338" s="27">
        <v>601</v>
      </c>
      <c r="E338" s="28">
        <v>601</v>
      </c>
    </row>
    <row r="339" spans="1:5" hidden="1" outlineLevel="4" x14ac:dyDescent="0.25">
      <c r="A339" s="24" t="s">
        <v>26</v>
      </c>
      <c r="B339" s="25" t="s">
        <v>267</v>
      </c>
      <c r="C339" s="25" t="s">
        <v>4</v>
      </c>
      <c r="D339" s="27">
        <v>601</v>
      </c>
      <c r="E339" s="28">
        <v>601</v>
      </c>
    </row>
    <row r="340" spans="1:5" ht="38.25" outlineLevel="5" x14ac:dyDescent="0.25">
      <c r="A340" s="24" t="s">
        <v>268</v>
      </c>
      <c r="B340" s="25" t="s">
        <v>269</v>
      </c>
      <c r="C340" s="25" t="s">
        <v>4</v>
      </c>
      <c r="D340" s="27">
        <f>D341+D342</f>
        <v>556</v>
      </c>
      <c r="E340" s="27">
        <f>E341+E342</f>
        <v>556</v>
      </c>
    </row>
    <row r="341" spans="1:5" ht="51" outlineLevel="6" x14ac:dyDescent="0.25">
      <c r="A341" s="24" t="s">
        <v>10</v>
      </c>
      <c r="B341" s="25" t="s">
        <v>269</v>
      </c>
      <c r="C341" s="25" t="s">
        <v>11</v>
      </c>
      <c r="D341" s="27">
        <v>547</v>
      </c>
      <c r="E341" s="28">
        <v>547</v>
      </c>
    </row>
    <row r="342" spans="1:5" ht="25.5" outlineLevel="6" x14ac:dyDescent="0.25">
      <c r="A342" s="24" t="s">
        <v>12</v>
      </c>
      <c r="B342" s="25" t="s">
        <v>269</v>
      </c>
      <c r="C342" s="25" t="s">
        <v>13</v>
      </c>
      <c r="D342" s="27">
        <v>9</v>
      </c>
      <c r="E342" s="28">
        <v>9</v>
      </c>
    </row>
    <row r="343" spans="1:5" hidden="1" outlineLevel="3" x14ac:dyDescent="0.25">
      <c r="A343" s="24" t="s">
        <v>7</v>
      </c>
      <c r="B343" s="25" t="s">
        <v>270</v>
      </c>
      <c r="C343" s="25" t="s">
        <v>4</v>
      </c>
      <c r="D343" s="27">
        <v>16546.599999999999</v>
      </c>
      <c r="E343" s="28">
        <v>16855.900000000001</v>
      </c>
    </row>
    <row r="344" spans="1:5" hidden="1" outlineLevel="4" x14ac:dyDescent="0.25">
      <c r="A344" s="24" t="s">
        <v>26</v>
      </c>
      <c r="B344" s="25" t="s">
        <v>271</v>
      </c>
      <c r="C344" s="25" t="s">
        <v>4</v>
      </c>
      <c r="D344" s="27">
        <v>16546.599999999999</v>
      </c>
      <c r="E344" s="28">
        <v>16855.900000000001</v>
      </c>
    </row>
    <row r="345" spans="1:5" ht="14.25" customHeight="1" outlineLevel="5" x14ac:dyDescent="0.25">
      <c r="A345" s="24" t="s">
        <v>57</v>
      </c>
      <c r="B345" s="25" t="s">
        <v>272</v>
      </c>
      <c r="C345" s="25" t="s">
        <v>4</v>
      </c>
      <c r="D345" s="27">
        <f>D346+D347</f>
        <v>11014</v>
      </c>
      <c r="E345" s="27">
        <f>E346+E347</f>
        <v>10891.4</v>
      </c>
    </row>
    <row r="346" spans="1:5" ht="51" outlineLevel="6" x14ac:dyDescent="0.25">
      <c r="A346" s="24" t="s">
        <v>10</v>
      </c>
      <c r="B346" s="25" t="s">
        <v>272</v>
      </c>
      <c r="C346" s="25" t="s">
        <v>11</v>
      </c>
      <c r="D346" s="27">
        <v>11014</v>
      </c>
      <c r="E346" s="28">
        <v>10891.4</v>
      </c>
    </row>
    <row r="347" spans="1:5" ht="25.5" hidden="1" outlineLevel="6" x14ac:dyDescent="0.25">
      <c r="A347" s="24" t="s">
        <v>12</v>
      </c>
      <c r="B347" s="25" t="s">
        <v>272</v>
      </c>
      <c r="C347" s="25" t="s">
        <v>13</v>
      </c>
      <c r="D347" s="27"/>
      <c r="E347" s="28"/>
    </row>
    <row r="348" spans="1:5" ht="25.5" outlineLevel="5" x14ac:dyDescent="0.25">
      <c r="A348" s="24" t="s">
        <v>273</v>
      </c>
      <c r="B348" s="25" t="s">
        <v>274</v>
      </c>
      <c r="C348" s="25" t="s">
        <v>4</v>
      </c>
      <c r="D348" s="27">
        <f>D349</f>
        <v>1097.0999999999999</v>
      </c>
      <c r="E348" s="27">
        <f>E349</f>
        <v>1086.5999999999999</v>
      </c>
    </row>
    <row r="349" spans="1:5" ht="51" outlineLevel="6" x14ac:dyDescent="0.25">
      <c r="A349" s="24" t="s">
        <v>10</v>
      </c>
      <c r="B349" s="25" t="s">
        <v>274</v>
      </c>
      <c r="C349" s="25" t="s">
        <v>11</v>
      </c>
      <c r="D349" s="27">
        <v>1097.0999999999999</v>
      </c>
      <c r="E349" s="28">
        <v>1086.5999999999999</v>
      </c>
    </row>
    <row r="350" spans="1:5" ht="25.5" outlineLevel="5" x14ac:dyDescent="0.25">
      <c r="A350" s="24" t="s">
        <v>275</v>
      </c>
      <c r="B350" s="25" t="s">
        <v>276</v>
      </c>
      <c r="C350" s="25" t="s">
        <v>4</v>
      </c>
      <c r="D350" s="27">
        <f>D351</f>
        <v>6496.8</v>
      </c>
      <c r="E350" s="27">
        <f>E351</f>
        <v>6424.5</v>
      </c>
    </row>
    <row r="351" spans="1:5" ht="51" outlineLevel="6" x14ac:dyDescent="0.25">
      <c r="A351" s="24" t="s">
        <v>10</v>
      </c>
      <c r="B351" s="25" t="s">
        <v>276</v>
      </c>
      <c r="C351" s="25" t="s">
        <v>11</v>
      </c>
      <c r="D351" s="27">
        <v>6496.8</v>
      </c>
      <c r="E351" s="28">
        <v>6424.5</v>
      </c>
    </row>
    <row r="352" spans="1:5" ht="25.5" outlineLevel="5" x14ac:dyDescent="0.25">
      <c r="A352" s="24" t="s">
        <v>59</v>
      </c>
      <c r="B352" s="25" t="s">
        <v>277</v>
      </c>
      <c r="C352" s="25" t="s">
        <v>4</v>
      </c>
      <c r="D352" s="27">
        <f>D353</f>
        <v>3988.3</v>
      </c>
      <c r="E352" s="27">
        <f>E353</f>
        <v>3943.8</v>
      </c>
    </row>
    <row r="353" spans="1:5" ht="51.75" outlineLevel="6" thickBot="1" x14ac:dyDescent="0.3">
      <c r="A353" s="29" t="s">
        <v>10</v>
      </c>
      <c r="B353" s="9" t="s">
        <v>277</v>
      </c>
      <c r="C353" s="9" t="s">
        <v>11</v>
      </c>
      <c r="D353" s="14">
        <v>3988.3</v>
      </c>
      <c r="E353" s="30">
        <v>3943.8</v>
      </c>
    </row>
    <row r="354" spans="1:5" ht="26.25" outlineLevel="1" thickBot="1" x14ac:dyDescent="0.3">
      <c r="A354" s="5" t="s">
        <v>278</v>
      </c>
      <c r="B354" s="6" t="s">
        <v>279</v>
      </c>
      <c r="C354" s="6" t="s">
        <v>4</v>
      </c>
      <c r="D354" s="11">
        <f>D355</f>
        <v>997.30000000000007</v>
      </c>
      <c r="E354" s="12">
        <f>E355</f>
        <v>997.30000000000007</v>
      </c>
    </row>
    <row r="355" spans="1:5" outlineLevel="5" x14ac:dyDescent="0.25">
      <c r="A355" s="31" t="s">
        <v>280</v>
      </c>
      <c r="B355" s="3" t="s">
        <v>281</v>
      </c>
      <c r="C355" s="3" t="s">
        <v>4</v>
      </c>
      <c r="D355" s="13">
        <f>D356+D357+D358</f>
        <v>997.30000000000007</v>
      </c>
      <c r="E355" s="36">
        <f>E356+E357+E358</f>
        <v>997.30000000000007</v>
      </c>
    </row>
    <row r="356" spans="1:5" ht="51" outlineLevel="6" x14ac:dyDescent="0.25">
      <c r="A356" s="24" t="s">
        <v>10</v>
      </c>
      <c r="B356" s="25" t="s">
        <v>281</v>
      </c>
      <c r="C356" s="25" t="s">
        <v>11</v>
      </c>
      <c r="D356" s="27">
        <v>941.2</v>
      </c>
      <c r="E356" s="28">
        <v>941.2</v>
      </c>
    </row>
    <row r="357" spans="1:5" ht="25.5" outlineLevel="6" x14ac:dyDescent="0.25">
      <c r="A357" s="24" t="s">
        <v>12</v>
      </c>
      <c r="B357" s="25" t="s">
        <v>281</v>
      </c>
      <c r="C357" s="25" t="s">
        <v>13</v>
      </c>
      <c r="D357" s="27">
        <v>56</v>
      </c>
      <c r="E357" s="28">
        <v>56</v>
      </c>
    </row>
    <row r="358" spans="1:5" ht="15.75" outlineLevel="6" thickBot="1" x14ac:dyDescent="0.3">
      <c r="A358" s="29" t="s">
        <v>14</v>
      </c>
      <c r="B358" s="9" t="s">
        <v>281</v>
      </c>
      <c r="C358" s="9" t="s">
        <v>15</v>
      </c>
      <c r="D358" s="14">
        <v>0.1</v>
      </c>
      <c r="E358" s="30">
        <v>0.1</v>
      </c>
    </row>
    <row r="359" spans="1:5" ht="39" outlineLevel="1" thickBot="1" x14ac:dyDescent="0.3">
      <c r="A359" s="50" t="s">
        <v>305</v>
      </c>
      <c r="B359" s="6" t="s">
        <v>282</v>
      </c>
      <c r="C359" s="6" t="s">
        <v>4</v>
      </c>
      <c r="D359" s="11">
        <f>D360</f>
        <v>23.71</v>
      </c>
      <c r="E359" s="12">
        <f>E360</f>
        <v>5.2</v>
      </c>
    </row>
    <row r="360" spans="1:5" outlineLevel="2" x14ac:dyDescent="0.25">
      <c r="A360" s="35" t="s">
        <v>297</v>
      </c>
      <c r="B360" s="21" t="s">
        <v>283</v>
      </c>
      <c r="C360" s="21" t="s">
        <v>4</v>
      </c>
      <c r="D360" s="22">
        <f>D363</f>
        <v>23.71</v>
      </c>
      <c r="E360" s="23">
        <f>E363</f>
        <v>5.2</v>
      </c>
    </row>
    <row r="361" spans="1:5" hidden="1" outlineLevel="3" x14ac:dyDescent="0.25">
      <c r="A361" s="24" t="s">
        <v>7</v>
      </c>
      <c r="B361" s="25" t="s">
        <v>284</v>
      </c>
      <c r="C361" s="25" t="s">
        <v>4</v>
      </c>
      <c r="D361" s="27">
        <v>3.3</v>
      </c>
      <c r="E361" s="28">
        <v>23.8</v>
      </c>
    </row>
    <row r="362" spans="1:5" hidden="1" outlineLevel="4" x14ac:dyDescent="0.25">
      <c r="A362" s="24" t="s">
        <v>26</v>
      </c>
      <c r="B362" s="25" t="s">
        <v>285</v>
      </c>
      <c r="C362" s="25" t="s">
        <v>4</v>
      </c>
      <c r="D362" s="27">
        <v>3.3</v>
      </c>
      <c r="E362" s="28">
        <v>23.8</v>
      </c>
    </row>
    <row r="363" spans="1:5" ht="38.25" customHeight="1" outlineLevel="5" x14ac:dyDescent="0.25">
      <c r="A363" s="24" t="s">
        <v>286</v>
      </c>
      <c r="B363" s="25" t="s">
        <v>287</v>
      </c>
      <c r="C363" s="25" t="s">
        <v>4</v>
      </c>
      <c r="D363" s="27">
        <f>D364</f>
        <v>23.71</v>
      </c>
      <c r="E363" s="28">
        <f>E364</f>
        <v>5.2</v>
      </c>
    </row>
    <row r="364" spans="1:5" ht="26.25" outlineLevel="6" thickBot="1" x14ac:dyDescent="0.3">
      <c r="A364" s="29" t="s">
        <v>12</v>
      </c>
      <c r="B364" s="9" t="s">
        <v>287</v>
      </c>
      <c r="C364" s="9" t="s">
        <v>13</v>
      </c>
      <c r="D364" s="14">
        <v>23.71</v>
      </c>
      <c r="E364" s="30">
        <v>5.2</v>
      </c>
    </row>
    <row r="365" spans="1:5" ht="15.75" hidden="1" outlineLevel="1" thickBot="1" x14ac:dyDescent="0.3">
      <c r="A365" s="5" t="s">
        <v>288</v>
      </c>
      <c r="B365" s="6" t="s">
        <v>289</v>
      </c>
      <c r="C365" s="6" t="s">
        <v>4</v>
      </c>
      <c r="D365" s="7">
        <v>0</v>
      </c>
      <c r="E365" s="8">
        <v>0</v>
      </c>
    </row>
    <row r="366" spans="1:5" ht="26.25" hidden="1" outlineLevel="5" thickBot="1" x14ac:dyDescent="0.3">
      <c r="A366" s="31" t="s">
        <v>290</v>
      </c>
      <c r="B366" s="3" t="s">
        <v>291</v>
      </c>
      <c r="C366" s="3" t="s">
        <v>4</v>
      </c>
      <c r="D366" s="4">
        <v>0</v>
      </c>
      <c r="E366" s="32">
        <v>0</v>
      </c>
    </row>
    <row r="367" spans="1:5" ht="26.25" hidden="1" outlineLevel="6" thickBot="1" x14ac:dyDescent="0.3">
      <c r="A367" s="24" t="s">
        <v>12</v>
      </c>
      <c r="B367" s="25" t="s">
        <v>291</v>
      </c>
      <c r="C367" s="25" t="s">
        <v>13</v>
      </c>
      <c r="D367" s="26">
        <v>0</v>
      </c>
      <c r="E367" s="33">
        <v>0</v>
      </c>
    </row>
    <row r="368" spans="1:5" ht="26.25" hidden="1" outlineLevel="5" thickBot="1" x14ac:dyDescent="0.3">
      <c r="A368" s="24" t="s">
        <v>292</v>
      </c>
      <c r="B368" s="25" t="s">
        <v>293</v>
      </c>
      <c r="C368" s="25" t="s">
        <v>4</v>
      </c>
      <c r="D368" s="26">
        <v>0</v>
      </c>
      <c r="E368" s="33">
        <v>0</v>
      </c>
    </row>
    <row r="369" spans="1:5" ht="26.25" hidden="1" outlineLevel="6" thickBot="1" x14ac:dyDescent="0.3">
      <c r="A369" s="24" t="s">
        <v>12</v>
      </c>
      <c r="B369" s="25" t="s">
        <v>293</v>
      </c>
      <c r="C369" s="25" t="s">
        <v>13</v>
      </c>
      <c r="D369" s="26">
        <v>0</v>
      </c>
      <c r="E369" s="33">
        <v>0</v>
      </c>
    </row>
    <row r="370" spans="1:5" ht="15.75" hidden="1" outlineLevel="5" thickBot="1" x14ac:dyDescent="0.3">
      <c r="A370" s="24" t="s">
        <v>294</v>
      </c>
      <c r="B370" s="25" t="s">
        <v>295</v>
      </c>
      <c r="C370" s="25" t="s">
        <v>4</v>
      </c>
      <c r="D370" s="26">
        <v>0</v>
      </c>
      <c r="E370" s="33">
        <v>0</v>
      </c>
    </row>
    <row r="371" spans="1:5" ht="15.75" hidden="1" outlineLevel="6" thickBot="1" x14ac:dyDescent="0.3">
      <c r="A371" s="29" t="s">
        <v>14</v>
      </c>
      <c r="B371" s="9" t="s">
        <v>295</v>
      </c>
      <c r="C371" s="9" t="s">
        <v>15</v>
      </c>
      <c r="D371" s="10">
        <v>0</v>
      </c>
      <c r="E371" s="34">
        <v>0</v>
      </c>
    </row>
    <row r="372" spans="1:5" ht="15.75" thickBot="1" x14ac:dyDescent="0.3">
      <c r="A372" s="112" t="s">
        <v>296</v>
      </c>
      <c r="B372" s="113"/>
      <c r="C372" s="113"/>
      <c r="D372" s="58">
        <f>D359+D354+D299+D292+D259+D246+D216+D211+D195+D168+D130+D11</f>
        <v>488263.23000000004</v>
      </c>
      <c r="E372" s="58">
        <f>E359+E354+E299+E292+E259+E246+E216+E211+E195+E168+E130+E11</f>
        <v>494369.92000000004</v>
      </c>
    </row>
    <row r="373" spans="1:5" x14ac:dyDescent="0.25">
      <c r="A373" s="1"/>
      <c r="B373" s="1"/>
      <c r="C373" s="1"/>
      <c r="D373" s="1"/>
      <c r="E373" s="1"/>
    </row>
    <row r="375" spans="1:5" x14ac:dyDescent="0.25">
      <c r="D375" s="109"/>
      <c r="E375" s="109"/>
    </row>
  </sheetData>
  <mergeCells count="5">
    <mergeCell ref="A7:E7"/>
    <mergeCell ref="A8:E8"/>
    <mergeCell ref="A372:C372"/>
    <mergeCell ref="B1:C1"/>
    <mergeCell ref="B6:C6"/>
  </mergeCells>
  <phoneticPr fontId="14" type="noConversion"/>
  <pageMargins left="0.78740157480314965" right="0" top="0" bottom="0" header="0.39370078740157483" footer="0.51181102362204722"/>
  <pageSetup paperSize="9" scale="9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4AF03F9-5603-41F9-9629-600F98E61A2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2024-11-18T06:17:59Z</cp:lastPrinted>
  <dcterms:created xsi:type="dcterms:W3CDTF">2024-01-26T07:46:15Z</dcterms:created>
  <dcterms:modified xsi:type="dcterms:W3CDTF">2024-11-18T06:18:51Z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14_36_14)(3).xlsx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