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декабрь" sheetId="1" r:id="rId1"/>
  </sheets>
  <definedNames>
    <definedName name="_xlnm.Print_Area" localSheetId="0">'декабрь'!$A$1:$J$80</definedName>
  </definedNames>
  <calcPr fullCalcOnLoad="1"/>
</workbook>
</file>

<file path=xl/sharedStrings.xml><?xml version="1.0" encoding="utf-8"?>
<sst xmlns="http://schemas.openxmlformats.org/spreadsheetml/2006/main" count="113" uniqueCount="86">
  <si>
    <t>01 00</t>
  </si>
  <si>
    <t>в том числе:</t>
  </si>
  <si>
    <t>01 02</t>
  </si>
  <si>
    <t>прочие расходы</t>
  </si>
  <si>
    <t>01 04</t>
  </si>
  <si>
    <t>ОБРАЗОВАНИЕ - ВСЕГО</t>
  </si>
  <si>
    <t>07 00</t>
  </si>
  <si>
    <t>Дошкольное образование - всего</t>
  </si>
  <si>
    <t>07 01</t>
  </si>
  <si>
    <t>Общее образование - всего</t>
  </si>
  <si>
    <t>Прочее образование - всего</t>
  </si>
  <si>
    <t>Молодежная политика - всего</t>
  </si>
  <si>
    <t>07 09</t>
  </si>
  <si>
    <t>07 07</t>
  </si>
  <si>
    <t>КУЛЬТУРА - всего</t>
  </si>
  <si>
    <t>08 00</t>
  </si>
  <si>
    <t>10 00</t>
  </si>
  <si>
    <t>пенсионное обеспечение</t>
  </si>
  <si>
    <t>10 01</t>
  </si>
  <si>
    <t>социальное обеспечение</t>
  </si>
  <si>
    <t>10 03</t>
  </si>
  <si>
    <t>10 04</t>
  </si>
  <si>
    <t>03 00</t>
  </si>
  <si>
    <t>04 00</t>
  </si>
  <si>
    <t>ЖКХ - всего</t>
  </si>
  <si>
    <t>05 00</t>
  </si>
  <si>
    <t>06 00</t>
  </si>
  <si>
    <t>УПРАВЛЕНИЕ - всего</t>
  </si>
  <si>
    <t>НАЦИОНАЛЬНАЯ БЕЗОПАСНОСТЬ - всего</t>
  </si>
  <si>
    <t>НАЦИОНАЛЬНАЯ ЭКОНОМИКА - всего</t>
  </si>
  <si>
    <t>ОХРАНА ОКРУЖАЮЩЕЙ СРЕДЫ</t>
  </si>
  <si>
    <t>СОЦИАЛЬНАЯ ПОЛИТИКА - всего</t>
  </si>
  <si>
    <t>ВСЕГО :</t>
  </si>
  <si>
    <t>РЕЗЕРВНЫЕ ФОНДЫ</t>
  </si>
  <si>
    <t>ДРУГИЕ ОБЩЕГОСУД.  ВОПРОСЫ</t>
  </si>
  <si>
    <t>БЕЗВОЗМЕЗДНЫЕ И БЕЗВОЗВРАТНЫЕ ПЕРЕЧИСЛЕНИЯ БЮДЖЕТАМ</t>
  </si>
  <si>
    <t>11 00</t>
  </si>
  <si>
    <t>О Т Ч Е Т</t>
  </si>
  <si>
    <t>РАЙОН</t>
  </si>
  <si>
    <t>ПОСЕЛЕНИЯ</t>
  </si>
  <si>
    <t>Утверждено на год</t>
  </si>
  <si>
    <t xml:space="preserve">Утверждено на год </t>
  </si>
  <si>
    <t>Органы исполнительной власти  местного самоуправления - всего</t>
  </si>
  <si>
    <t>Высшее должностное лицо органа представительной власти</t>
  </si>
  <si>
    <t>заработная плата        ст. 211</t>
  </si>
  <si>
    <t>начисления на з/пл.    ст. 213</t>
  </si>
  <si>
    <t>заработная плата        ст.211</t>
  </si>
  <si>
    <t>начисления на з/пл.   ст. 213</t>
  </si>
  <si>
    <t>коммунальные услуги  ст. 223</t>
  </si>
  <si>
    <t>заработная плата         ст. 211</t>
  </si>
  <si>
    <t>начисления на з/пл.     ст. 213</t>
  </si>
  <si>
    <t>заработная плата       ст. 211</t>
  </si>
  <si>
    <t>заработная плата   ст. 211</t>
  </si>
  <si>
    <t>начисления на з/пл. ст. 213</t>
  </si>
  <si>
    <t>заработная плата    ст. 211</t>
  </si>
  <si>
    <t>начисления на з/пл.  ст. 213</t>
  </si>
  <si>
    <t>Функционирование законодательных  (представительных) органов государственной власти и местного самоуправления</t>
  </si>
  <si>
    <t>01 03</t>
  </si>
  <si>
    <r>
      <t xml:space="preserve">        </t>
    </r>
    <r>
      <rPr>
        <b/>
        <sz val="8"/>
        <rFont val="Arial Cyr"/>
        <family val="0"/>
      </rPr>
      <t>в том числе:</t>
    </r>
  </si>
  <si>
    <t>02 00</t>
  </si>
  <si>
    <t xml:space="preserve">Утверждено на 1 квартал </t>
  </si>
  <si>
    <t>НАЦИОНАЛЬНАЯ ОБОРОНА</t>
  </si>
  <si>
    <t>01 11</t>
  </si>
  <si>
    <t>Физическая культура и спорт</t>
  </si>
  <si>
    <t>% исполнения</t>
  </si>
  <si>
    <t>0107</t>
  </si>
  <si>
    <t>Поведение референдумов</t>
  </si>
  <si>
    <t>0702</t>
  </si>
  <si>
    <t>01 13</t>
  </si>
  <si>
    <t>охрана семьи и детства</t>
  </si>
  <si>
    <t>Обслуживание мун. Долга</t>
  </si>
  <si>
    <t>13 00</t>
  </si>
  <si>
    <t>14 00</t>
  </si>
  <si>
    <t>А.П. Благодатских</t>
  </si>
  <si>
    <t>0105</t>
  </si>
  <si>
    <t>Судебная система</t>
  </si>
  <si>
    <t>из общего образования  - 07 02    за счет СУБВЕНЦИЙ областных</t>
  </si>
  <si>
    <t>0106</t>
  </si>
  <si>
    <t>КСП</t>
  </si>
  <si>
    <t>Подготовка кадров</t>
  </si>
  <si>
    <t>0705</t>
  </si>
  <si>
    <t>0901</t>
  </si>
  <si>
    <t>мероприятия в области здравоохранения….(ВЦП алкоголизм. Наркомания)</t>
  </si>
  <si>
    <t>Нач. финансового управления</t>
  </si>
  <si>
    <t>ОБ ИСПОЛНЕНИИ БЮДЖЕТА ПО РАСХОДАМ   НА 01.01.2014 Г.</t>
  </si>
  <si>
    <t>Кассовый расход     на 01.01.14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</si>
</sst>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  <numFmt numFmtId="167" formatCode="0.0000"/>
    <numFmt numFmtId="168" formatCode="0.000"/>
    <numFmt numFmtId="169" formatCode="0.000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165" fontId="5" fillId="0" borderId="3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6" fontId="4" fillId="2" borderId="4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4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49" fontId="3" fillId="0" borderId="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165" fontId="3" fillId="0" borderId="15" xfId="0" applyNumberFormat="1" applyFont="1" applyBorder="1" applyAlignment="1">
      <alignment/>
    </xf>
    <xf numFmtId="0" fontId="5" fillId="0" borderId="3" xfId="0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166" fontId="5" fillId="2" borderId="5" xfId="0" applyNumberFormat="1" applyFont="1" applyFill="1" applyBorder="1" applyAlignment="1">
      <alignment/>
    </xf>
    <xf numFmtId="166" fontId="4" fillId="0" borderId="11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9" fontId="3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43"/>
  <sheetViews>
    <sheetView tabSelected="1" workbookViewId="0" topLeftCell="A1">
      <selection activeCell="F76" sqref="F76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84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85</v>
      </c>
      <c r="F6" s="15" t="s">
        <v>64</v>
      </c>
      <c r="G6" s="15" t="s">
        <v>41</v>
      </c>
      <c r="H6" s="15" t="s">
        <v>60</v>
      </c>
      <c r="I6" s="35" t="s">
        <v>85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29759.1</v>
      </c>
      <c r="D7" s="39">
        <f>D9+D13+D17+D22+D24+D25+D26+D23</f>
        <v>0</v>
      </c>
      <c r="E7" s="39">
        <f>E9+E13+E17+E22+E24+E25+E26+E23</f>
        <v>29296.100000000002</v>
      </c>
      <c r="F7" s="39">
        <f>E7/C7*100</f>
        <v>98.44417337889924</v>
      </c>
      <c r="G7" s="39">
        <f>G9+G13+G17+G22+G24+G25+G26+G23</f>
        <v>13994.6</v>
      </c>
      <c r="H7" s="39">
        <f>H9+H13+H17+H22+H24+H25+H26+H23</f>
        <v>0</v>
      </c>
      <c r="I7" s="39">
        <f>I9+I13+I17+I22+I24+I25+I26+I23</f>
        <v>13353.800000000001</v>
      </c>
      <c r="J7" s="43">
        <f>I7/G7*100</f>
        <v>95.42109099223987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747.8</v>
      </c>
      <c r="F9" s="39">
        <f aca="true" t="shared" si="0" ref="F9:F23">E9/C9*100</f>
        <v>94.88643573150614</v>
      </c>
      <c r="G9" s="40">
        <v>4024</v>
      </c>
      <c r="H9" s="27"/>
      <c r="I9" s="45">
        <v>3970.6</v>
      </c>
      <c r="J9" s="43">
        <f>I9/G9*100</f>
        <v>98.67296222664017</v>
      </c>
    </row>
    <row r="10" spans="1:10" ht="12.75">
      <c r="A10" s="18" t="s">
        <v>44</v>
      </c>
      <c r="B10" s="19"/>
      <c r="C10" s="26">
        <v>605.3</v>
      </c>
      <c r="D10" s="26"/>
      <c r="E10" s="37">
        <v>578.6</v>
      </c>
      <c r="F10" s="36">
        <f t="shared" si="0"/>
        <v>95.58896415000827</v>
      </c>
      <c r="G10" s="37">
        <v>3084</v>
      </c>
      <c r="H10" s="26"/>
      <c r="I10" s="48">
        <v>3043.3</v>
      </c>
      <c r="J10" s="44">
        <f>I10/G10*100</f>
        <v>98.68028534370947</v>
      </c>
    </row>
    <row r="11" spans="1:10" ht="12.75">
      <c r="A11" s="18" t="s">
        <v>45</v>
      </c>
      <c r="B11" s="19"/>
      <c r="C11" s="26">
        <v>182.8</v>
      </c>
      <c r="D11" s="26"/>
      <c r="E11" s="37">
        <v>169.1</v>
      </c>
      <c r="F11" s="36">
        <f t="shared" si="0"/>
        <v>92.50547045951859</v>
      </c>
      <c r="G11" s="26">
        <v>923.1</v>
      </c>
      <c r="H11" s="26"/>
      <c r="I11" s="48">
        <v>910.5</v>
      </c>
      <c r="J11" s="44">
        <f>I11/G11*100</f>
        <v>98.6350341241469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0.09999999999993747</v>
      </c>
      <c r="F12" s="36" t="e">
        <f t="shared" si="0"/>
        <v>#DIV/0!</v>
      </c>
      <c r="G12" s="37">
        <f>G9-G10-G11</f>
        <v>16.899999999999977</v>
      </c>
      <c r="H12" s="37">
        <f>H9-H10-H11</f>
        <v>0</v>
      </c>
      <c r="I12" s="37">
        <f>I9-I10-I11</f>
        <v>16.799999999999727</v>
      </c>
      <c r="J12" s="44">
        <f>I12/G12*100</f>
        <v>99.40828402366716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1080.1</v>
      </c>
      <c r="F13" s="39">
        <f t="shared" si="0"/>
        <v>92.56942063764141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583.1</v>
      </c>
      <c r="D14" s="37"/>
      <c r="E14" s="37">
        <v>559.2</v>
      </c>
      <c r="F14" s="36">
        <f t="shared" si="0"/>
        <v>95.90121762990911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197.4</v>
      </c>
      <c r="D15" s="37"/>
      <c r="E15" s="37">
        <v>185.9</v>
      </c>
      <c r="F15" s="36">
        <f t="shared" si="0"/>
        <v>94.1742654508612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386.29999999999995</v>
      </c>
      <c r="D16" s="37">
        <f>D13-D14-D15</f>
        <v>0</v>
      </c>
      <c r="E16" s="37">
        <f>E13-E14-E15</f>
        <v>334.9999999999999</v>
      </c>
      <c r="F16" s="36">
        <f t="shared" si="0"/>
        <v>86.72016567434633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19446.1</v>
      </c>
      <c r="D17" s="27"/>
      <c r="E17" s="27">
        <v>19150.5</v>
      </c>
      <c r="F17" s="39">
        <f t="shared" si="0"/>
        <v>98.47990085415586</v>
      </c>
      <c r="G17" s="40">
        <v>8478.8</v>
      </c>
      <c r="H17" s="27"/>
      <c r="I17" s="45">
        <v>8172</v>
      </c>
      <c r="J17" s="43">
        <f>I17/G17*100</f>
        <v>96.3815634287871</v>
      </c>
    </row>
    <row r="18" spans="1:10" ht="12.75">
      <c r="A18" s="18" t="s">
        <v>46</v>
      </c>
      <c r="B18" s="19"/>
      <c r="C18" s="26">
        <v>11320.2</v>
      </c>
      <c r="D18" s="26"/>
      <c r="E18" s="37">
        <v>11244.4</v>
      </c>
      <c r="F18" s="36">
        <f t="shared" si="0"/>
        <v>99.33040052295895</v>
      </c>
      <c r="G18" s="37">
        <v>4852.4</v>
      </c>
      <c r="H18" s="26"/>
      <c r="I18" s="48">
        <v>4743.6</v>
      </c>
      <c r="J18" s="44">
        <f>I18/G18*100</f>
        <v>97.75781056796639</v>
      </c>
    </row>
    <row r="19" spans="1:10" ht="12.75">
      <c r="A19" s="18" t="s">
        <v>47</v>
      </c>
      <c r="B19" s="19"/>
      <c r="C19" s="26">
        <v>3375.8</v>
      </c>
      <c r="D19" s="26"/>
      <c r="E19" s="37">
        <v>3350.3</v>
      </c>
      <c r="F19" s="36">
        <f t="shared" si="0"/>
        <v>99.24462349665265</v>
      </c>
      <c r="G19" s="37">
        <v>1434.5</v>
      </c>
      <c r="H19" s="26"/>
      <c r="I19" s="48">
        <v>1403.7</v>
      </c>
      <c r="J19" s="44">
        <f>I19/G19*100</f>
        <v>97.85291042174974</v>
      </c>
    </row>
    <row r="20" spans="1:10" ht="12.75">
      <c r="A20" s="18" t="s">
        <v>48</v>
      </c>
      <c r="B20" s="19"/>
      <c r="C20" s="26">
        <v>1720.4</v>
      </c>
      <c r="D20" s="26"/>
      <c r="E20" s="26">
        <v>1611.5</v>
      </c>
      <c r="F20" s="36">
        <f t="shared" si="0"/>
        <v>93.67007672634271</v>
      </c>
      <c r="G20" s="26">
        <v>185.5</v>
      </c>
      <c r="H20" s="26"/>
      <c r="I20" s="48">
        <v>172.9</v>
      </c>
      <c r="J20" s="44">
        <f>I20/G20*100</f>
        <v>93.20754716981132</v>
      </c>
    </row>
    <row r="21" spans="1:10" ht="12.75" customHeight="1">
      <c r="A21" s="18" t="s">
        <v>3</v>
      </c>
      <c r="B21" s="19"/>
      <c r="C21" s="26">
        <f>C17-C18-C19-C20</f>
        <v>3029.6999999999975</v>
      </c>
      <c r="D21" s="26">
        <f>D17-D18-D19-D20</f>
        <v>0</v>
      </c>
      <c r="E21" s="26">
        <f>E17-E18-E19-E20</f>
        <v>2944.3</v>
      </c>
      <c r="F21" s="36">
        <f t="shared" si="0"/>
        <v>97.18123906657434</v>
      </c>
      <c r="G21" s="26">
        <f>G17-G18-G19-G20</f>
        <v>2006.3999999999996</v>
      </c>
      <c r="H21" s="26">
        <f>H17-H18-H19-H20</f>
        <v>0</v>
      </c>
      <c r="I21" s="26">
        <f>I17-I18-I19-I20</f>
        <v>1851.7999999999995</v>
      </c>
      <c r="J21" s="44">
        <f>I21/G21*100</f>
        <v>92.29465709728866</v>
      </c>
    </row>
    <row r="22" spans="1:10" ht="12.75" customHeight="1">
      <c r="A22" s="16" t="s">
        <v>75</v>
      </c>
      <c r="B22" s="54" t="s">
        <v>74</v>
      </c>
      <c r="C22" s="40">
        <v>2.3</v>
      </c>
      <c r="D22" s="40"/>
      <c r="E22" s="40">
        <v>1.8</v>
      </c>
      <c r="F22" s="36">
        <f t="shared" si="0"/>
        <v>78.26086956521739</v>
      </c>
      <c r="G22" s="26"/>
      <c r="H22" s="26"/>
      <c r="I22" s="30"/>
      <c r="J22" s="44"/>
    </row>
    <row r="23" spans="1:10" ht="12.75" customHeight="1">
      <c r="A23" s="16" t="s">
        <v>78</v>
      </c>
      <c r="B23" s="54" t="s">
        <v>77</v>
      </c>
      <c r="C23" s="40">
        <v>417.4</v>
      </c>
      <c r="D23" s="40"/>
      <c r="E23" s="40">
        <v>414.8</v>
      </c>
      <c r="F23" s="36">
        <f t="shared" si="0"/>
        <v>99.37709631049354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17</v>
      </c>
      <c r="H24" s="27"/>
      <c r="I24" s="32">
        <v>17</v>
      </c>
      <c r="J24" s="43">
        <f aca="true" t="shared" si="1" ref="J24:J32">I24/G24*100</f>
        <v>100</v>
      </c>
    </row>
    <row r="25" spans="1:10" s="7" customFormat="1" ht="17.25" customHeight="1">
      <c r="A25" s="16" t="s">
        <v>33</v>
      </c>
      <c r="B25" s="20" t="s">
        <v>62</v>
      </c>
      <c r="C25" s="40">
        <v>15</v>
      </c>
      <c r="D25" s="27"/>
      <c r="E25" s="40"/>
      <c r="F25" s="36">
        <f>E25/C25*100</f>
        <v>0</v>
      </c>
      <c r="G25" s="40">
        <v>134.6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68</v>
      </c>
      <c r="C26" s="40">
        <v>7923.4</v>
      </c>
      <c r="D26" s="27"/>
      <c r="E26" s="40">
        <v>7901.1</v>
      </c>
      <c r="F26" s="39">
        <f>E26/C26*100</f>
        <v>99.71855516571169</v>
      </c>
      <c r="G26" s="40">
        <v>1340.2</v>
      </c>
      <c r="H26" s="40"/>
      <c r="I26" s="45">
        <v>1194.2</v>
      </c>
      <c r="J26" s="43">
        <f t="shared" si="1"/>
        <v>89.10610356663184</v>
      </c>
    </row>
    <row r="27" spans="1:10" s="7" customFormat="1" ht="25.5" customHeight="1">
      <c r="A27" s="16" t="s">
        <v>61</v>
      </c>
      <c r="B27" s="20" t="s">
        <v>59</v>
      </c>
      <c r="C27" s="27">
        <v>570.4</v>
      </c>
      <c r="D27" s="27"/>
      <c r="E27" s="27">
        <v>570.4</v>
      </c>
      <c r="F27" s="39">
        <f>E27/C27*100</f>
        <v>100</v>
      </c>
      <c r="G27" s="40">
        <v>570.4</v>
      </c>
      <c r="H27" s="27"/>
      <c r="I27" s="45">
        <v>570.4</v>
      </c>
      <c r="J27" s="43">
        <f t="shared" si="1"/>
        <v>100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885.7</v>
      </c>
      <c r="F28" s="39">
        <f>E28/C28*100</f>
        <v>100</v>
      </c>
      <c r="G28" s="40">
        <v>3043.3</v>
      </c>
      <c r="H28" s="27"/>
      <c r="I28" s="45">
        <v>2984.6</v>
      </c>
      <c r="J28" s="43">
        <f t="shared" si="1"/>
        <v>98.07117274011763</v>
      </c>
    </row>
    <row r="29" spans="1:10" s="7" customFormat="1" ht="22.5">
      <c r="A29" s="16" t="s">
        <v>29</v>
      </c>
      <c r="B29" s="20" t="s">
        <v>23</v>
      </c>
      <c r="C29" s="40">
        <v>35089</v>
      </c>
      <c r="D29" s="27"/>
      <c r="E29" s="40">
        <v>34040.6</v>
      </c>
      <c r="F29" s="39">
        <f>E29/C29*100</f>
        <v>97.01216905582946</v>
      </c>
      <c r="G29" s="40">
        <v>15263</v>
      </c>
      <c r="H29" s="27"/>
      <c r="I29" s="45">
        <v>14785</v>
      </c>
      <c r="J29" s="43">
        <f t="shared" si="1"/>
        <v>96.86824346458756</v>
      </c>
    </row>
    <row r="30" spans="1:10" s="7" customFormat="1" ht="25.5" customHeight="1">
      <c r="A30" s="16" t="s">
        <v>24</v>
      </c>
      <c r="B30" s="20" t="s">
        <v>25</v>
      </c>
      <c r="C30" s="40">
        <v>5096.7</v>
      </c>
      <c r="D30" s="27"/>
      <c r="E30" s="40">
        <v>2222.2</v>
      </c>
      <c r="F30" s="39">
        <v>0</v>
      </c>
      <c r="G30" s="40">
        <v>14854.2</v>
      </c>
      <c r="H30" s="27"/>
      <c r="I30" s="45">
        <v>11421.8</v>
      </c>
      <c r="J30" s="43">
        <f t="shared" si="1"/>
        <v>76.89273067549918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295.9</v>
      </c>
      <c r="H31" s="27"/>
      <c r="I31" s="45">
        <v>294.3</v>
      </c>
      <c r="J31" s="43">
        <f t="shared" si="1"/>
        <v>99.45927678269688</v>
      </c>
    </row>
    <row r="32" spans="1:12" s="7" customFormat="1" ht="27.75" customHeight="1">
      <c r="A32" s="16" t="s">
        <v>5</v>
      </c>
      <c r="B32" s="20" t="s">
        <v>6</v>
      </c>
      <c r="C32" s="40">
        <v>144880.1</v>
      </c>
      <c r="D32" s="40">
        <f>D38+D43+D59+D56+D53</f>
        <v>0</v>
      </c>
      <c r="E32" s="40">
        <v>143201.1</v>
      </c>
      <c r="F32" s="39">
        <f t="shared" si="2"/>
        <v>98.84111068393796</v>
      </c>
      <c r="G32" s="40">
        <v>50</v>
      </c>
      <c r="H32" s="40">
        <f>H38+H43+H59+H56+H53</f>
        <v>0</v>
      </c>
      <c r="I32" s="40">
        <v>50</v>
      </c>
      <c r="J32" s="43">
        <f t="shared" si="1"/>
        <v>100</v>
      </c>
      <c r="L32" s="49"/>
    </row>
    <row r="33" spans="1:10" ht="12.75">
      <c r="A33" s="18" t="s">
        <v>49</v>
      </c>
      <c r="B33" s="19"/>
      <c r="C33" s="37">
        <v>80292.2</v>
      </c>
      <c r="D33" s="37">
        <f>D39+D44+D60</f>
        <v>0</v>
      </c>
      <c r="E33" s="37">
        <v>80261.6</v>
      </c>
      <c r="F33" s="36">
        <f t="shared" si="2"/>
        <v>99.96188919969812</v>
      </c>
      <c r="G33" s="26"/>
      <c r="H33" s="26"/>
      <c r="I33" s="30"/>
      <c r="J33" s="43"/>
    </row>
    <row r="34" spans="1:10" ht="12.75">
      <c r="A34" s="18" t="s">
        <v>50</v>
      </c>
      <c r="B34" s="19"/>
      <c r="C34" s="37">
        <v>24143.5</v>
      </c>
      <c r="D34" s="37">
        <f>D40+D45+D61</f>
        <v>0</v>
      </c>
      <c r="E34" s="37">
        <v>23976.1</v>
      </c>
      <c r="F34" s="36">
        <f t="shared" si="2"/>
        <v>99.30664568103215</v>
      </c>
      <c r="G34" s="26"/>
      <c r="H34" s="26"/>
      <c r="I34" s="30"/>
      <c r="J34" s="43"/>
    </row>
    <row r="35" spans="1:12" ht="12.75">
      <c r="A35" s="18" t="s">
        <v>48</v>
      </c>
      <c r="B35" s="19"/>
      <c r="C35" s="37">
        <v>6735.9</v>
      </c>
      <c r="D35" s="37">
        <f>D41+D46+D62+D57</f>
        <v>0</v>
      </c>
      <c r="E35" s="37">
        <v>6553.2</v>
      </c>
      <c r="F35" s="36">
        <f t="shared" si="2"/>
        <v>97.28766757226207</v>
      </c>
      <c r="G35" s="26"/>
      <c r="H35" s="26"/>
      <c r="I35" s="30"/>
      <c r="J35" s="43"/>
      <c r="L35" s="38"/>
    </row>
    <row r="36" spans="1:10" ht="12.75">
      <c r="A36" s="18" t="s">
        <v>3</v>
      </c>
      <c r="B36" s="19"/>
      <c r="C36" s="37">
        <f>C32-C33-C34-C35</f>
        <v>33708.50000000001</v>
      </c>
      <c r="D36" s="37">
        <f>D32-D33-D34-D35</f>
        <v>0</v>
      </c>
      <c r="E36" s="37">
        <f>E32-E33-E34-E35</f>
        <v>32410.2</v>
      </c>
      <c r="F36" s="36">
        <f t="shared" si="2"/>
        <v>96.14844920420663</v>
      </c>
      <c r="G36" s="26"/>
      <c r="H36" s="26"/>
      <c r="I36" s="30"/>
      <c r="J36" s="43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43"/>
    </row>
    <row r="38" spans="1:10" s="7" customFormat="1" ht="14.25" customHeight="1">
      <c r="A38" s="16" t="s">
        <v>7</v>
      </c>
      <c r="B38" s="20" t="s">
        <v>8</v>
      </c>
      <c r="C38" s="27">
        <v>32428.6</v>
      </c>
      <c r="D38" s="27"/>
      <c r="E38" s="27">
        <v>31179.8</v>
      </c>
      <c r="F38" s="39">
        <f aca="true" t="shared" si="3" ref="F38:F50">E38/C38*100</f>
        <v>96.14907828275041</v>
      </c>
      <c r="G38" s="26"/>
      <c r="H38" s="26"/>
      <c r="I38" s="30"/>
      <c r="J38" s="43"/>
    </row>
    <row r="39" spans="1:10" ht="12.75">
      <c r="A39" s="18" t="s">
        <v>51</v>
      </c>
      <c r="B39" s="20"/>
      <c r="C39" s="37">
        <v>13293.4</v>
      </c>
      <c r="D39" s="26"/>
      <c r="E39" s="37">
        <v>13292</v>
      </c>
      <c r="F39" s="36">
        <f t="shared" si="3"/>
        <v>99.98946845803181</v>
      </c>
      <c r="G39" s="26"/>
      <c r="H39" s="26"/>
      <c r="I39" s="30"/>
      <c r="J39" s="43"/>
    </row>
    <row r="40" spans="1:10" ht="12.75">
      <c r="A40" s="18" t="s">
        <v>47</v>
      </c>
      <c r="B40" s="20"/>
      <c r="C40" s="26">
        <v>3954.2</v>
      </c>
      <c r="D40" s="26"/>
      <c r="E40" s="37">
        <v>3935.4</v>
      </c>
      <c r="F40" s="36">
        <f t="shared" si="3"/>
        <v>99.52455616812503</v>
      </c>
      <c r="G40" s="26"/>
      <c r="H40" s="26"/>
      <c r="I40" s="30"/>
      <c r="J40" s="43"/>
    </row>
    <row r="41" spans="1:12" ht="12.75">
      <c r="A41" s="18" t="s">
        <v>48</v>
      </c>
      <c r="B41" s="20"/>
      <c r="C41" s="37">
        <v>2380.1</v>
      </c>
      <c r="D41" s="26"/>
      <c r="E41" s="37">
        <v>2376.9</v>
      </c>
      <c r="F41" s="36">
        <f t="shared" si="3"/>
        <v>99.8655518675686</v>
      </c>
      <c r="G41" s="26"/>
      <c r="H41" s="26"/>
      <c r="I41" s="30"/>
      <c r="J41" s="43"/>
      <c r="L41" s="38"/>
    </row>
    <row r="42" spans="1:10" ht="12.75">
      <c r="A42" s="18" t="s">
        <v>3</v>
      </c>
      <c r="B42" s="54"/>
      <c r="C42" s="26">
        <f>C38-C39-C40-C41</f>
        <v>12800.899999999996</v>
      </c>
      <c r="D42" s="26">
        <f>D38-D39-D40-D41</f>
        <v>0</v>
      </c>
      <c r="E42" s="26">
        <f>E38-E39-E40-E41</f>
        <v>11575.5</v>
      </c>
      <c r="F42" s="36">
        <f t="shared" si="3"/>
        <v>90.42723558499796</v>
      </c>
      <c r="G42" s="26"/>
      <c r="H42" s="26"/>
      <c r="I42" s="30"/>
      <c r="J42" s="43"/>
    </row>
    <row r="43" spans="1:10" s="7" customFormat="1" ht="21.75" customHeight="1">
      <c r="A43" s="16" t="s">
        <v>9</v>
      </c>
      <c r="B43" s="54" t="s">
        <v>67</v>
      </c>
      <c r="C43" s="40">
        <v>108440.2</v>
      </c>
      <c r="D43" s="27"/>
      <c r="E43" s="40">
        <v>108010.8</v>
      </c>
      <c r="F43" s="39">
        <f t="shared" si="3"/>
        <v>99.60402138690266</v>
      </c>
      <c r="G43" s="26"/>
      <c r="H43" s="26"/>
      <c r="I43" s="30"/>
      <c r="J43" s="43"/>
    </row>
    <row r="44" spans="1:10" ht="12.75">
      <c r="A44" s="18" t="s">
        <v>44</v>
      </c>
      <c r="B44" s="19"/>
      <c r="C44" s="37">
        <v>66538.3</v>
      </c>
      <c r="D44" s="26"/>
      <c r="E44" s="37">
        <v>66509.3</v>
      </c>
      <c r="F44" s="36">
        <f t="shared" si="3"/>
        <v>99.95641607916042</v>
      </c>
      <c r="G44" s="26"/>
      <c r="H44" s="26"/>
      <c r="I44" s="30"/>
      <c r="J44" s="43"/>
    </row>
    <row r="45" spans="1:10" ht="12.75">
      <c r="A45" s="18" t="s">
        <v>47</v>
      </c>
      <c r="B45" s="19"/>
      <c r="C45" s="26">
        <v>20042.8</v>
      </c>
      <c r="D45" s="26"/>
      <c r="E45" s="37">
        <v>19894.1</v>
      </c>
      <c r="F45" s="36">
        <f t="shared" si="3"/>
        <v>99.25808769233839</v>
      </c>
      <c r="G45" s="26"/>
      <c r="H45" s="26"/>
      <c r="I45" s="30"/>
      <c r="J45" s="43"/>
    </row>
    <row r="46" spans="1:12" ht="12.75">
      <c r="A46" s="18" t="s">
        <v>48</v>
      </c>
      <c r="B46" s="19"/>
      <c r="C46" s="37">
        <v>4347.8</v>
      </c>
      <c r="D46" s="26"/>
      <c r="E46" s="37">
        <v>4168.3</v>
      </c>
      <c r="F46" s="36">
        <f t="shared" si="3"/>
        <v>95.87147522885138</v>
      </c>
      <c r="G46" s="26"/>
      <c r="H46" s="26"/>
      <c r="I46" s="30"/>
      <c r="J46" s="43"/>
      <c r="L46" s="38"/>
    </row>
    <row r="47" spans="1:209" ht="12.75">
      <c r="A47" s="18" t="s">
        <v>3</v>
      </c>
      <c r="B47" s="19"/>
      <c r="C47" s="37">
        <f>C43-C44-C45-C46</f>
        <v>17511.299999999996</v>
      </c>
      <c r="D47" s="26">
        <f>D43-D44-D45-D46</f>
        <v>0</v>
      </c>
      <c r="E47" s="26">
        <f>E43-E44-E45-E46</f>
        <v>17439.100000000002</v>
      </c>
      <c r="F47" s="36">
        <f t="shared" si="3"/>
        <v>99.58769480278453</v>
      </c>
      <c r="G47" s="26"/>
      <c r="H47" s="26"/>
      <c r="I47" s="30"/>
      <c r="J47" s="4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76</v>
      </c>
      <c r="B48" s="22"/>
      <c r="C48" s="47">
        <v>72240</v>
      </c>
      <c r="D48" s="28"/>
      <c r="E48" s="47">
        <v>72115.4</v>
      </c>
      <c r="F48" s="39">
        <f t="shared" si="3"/>
        <v>99.82751937984496</v>
      </c>
      <c r="G48" s="29"/>
      <c r="H48" s="29"/>
      <c r="I48" s="31"/>
      <c r="J48" s="43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53775.4</v>
      </c>
      <c r="D49" s="29"/>
      <c r="E49" s="29">
        <v>53760.8</v>
      </c>
      <c r="F49" s="36">
        <f t="shared" si="3"/>
        <v>99.97285003923727</v>
      </c>
      <c r="G49" s="29"/>
      <c r="H49" s="29"/>
      <c r="I49" s="31"/>
      <c r="J49" s="43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16192.4</v>
      </c>
      <c r="D50" s="29"/>
      <c r="E50" s="46">
        <v>16086.3</v>
      </c>
      <c r="F50" s="36">
        <f t="shared" si="3"/>
        <v>99.34475432919146</v>
      </c>
      <c r="G50" s="29"/>
      <c r="H50" s="29"/>
      <c r="I50" s="31"/>
      <c r="J50" s="43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78"/>
      <c r="F51" s="36"/>
      <c r="G51" s="29"/>
      <c r="H51" s="29"/>
      <c r="I51" s="31"/>
      <c r="J51" s="43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2272.199999999999</v>
      </c>
      <c r="D52" s="29">
        <f>D48-D49-D50</f>
        <v>0</v>
      </c>
      <c r="E52" s="29">
        <f>E48-E49-E50</f>
        <v>2268.299999999992</v>
      </c>
      <c r="F52" s="36">
        <f>E52/C52*100</f>
        <v>99.82836017956136</v>
      </c>
      <c r="G52" s="29"/>
      <c r="H52" s="29"/>
      <c r="I52" s="31"/>
      <c r="J52" s="43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79</v>
      </c>
      <c r="B53" s="76" t="s">
        <v>80</v>
      </c>
      <c r="C53" s="28">
        <v>95.5</v>
      </c>
      <c r="D53" s="28"/>
      <c r="E53" s="47">
        <v>95.5</v>
      </c>
      <c r="F53" s="36">
        <f>E53/C53*100</f>
        <v>100</v>
      </c>
      <c r="G53" s="47">
        <v>50</v>
      </c>
      <c r="H53" s="28"/>
      <c r="I53" s="77">
        <v>50</v>
      </c>
      <c r="J53" s="43">
        <f>I53/G53*100</f>
        <v>100</v>
      </c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40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40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1526.6</v>
      </c>
      <c r="D56" s="28"/>
      <c r="E56" s="47">
        <v>1526.1</v>
      </c>
      <c r="F56" s="39">
        <f aca="true" t="shared" si="4" ref="F56:F61">E56/C56*100</f>
        <v>99.96724747805581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8</v>
      </c>
      <c r="D57" s="29"/>
      <c r="E57" s="29">
        <v>8</v>
      </c>
      <c r="F57" s="36">
        <f t="shared" si="4"/>
        <v>100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1518.6</v>
      </c>
      <c r="D58" s="29">
        <f>D56-D57</f>
        <v>0</v>
      </c>
      <c r="E58" s="46">
        <f>E56-E57</f>
        <v>1518.1</v>
      </c>
      <c r="F58" s="36">
        <f t="shared" si="4"/>
        <v>99.96707493744238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2389.2</v>
      </c>
      <c r="D59" s="28"/>
      <c r="E59" s="28">
        <v>2388.9</v>
      </c>
      <c r="F59" s="39">
        <f t="shared" si="4"/>
        <v>99.9874434957308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460.5</v>
      </c>
      <c r="D60" s="29"/>
      <c r="E60" s="46">
        <v>460.2</v>
      </c>
      <c r="F60" s="36">
        <f t="shared" si="4"/>
        <v>99.93485342019544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146.6</v>
      </c>
      <c r="F61" s="36">
        <f t="shared" si="4"/>
        <v>100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1782.1000000000001</v>
      </c>
      <c r="F63" s="36">
        <f aca="true" t="shared" si="5" ref="F63:F70">E63/C63*100</f>
        <v>100.00000000000003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16033.9</v>
      </c>
      <c r="D64" s="27"/>
      <c r="E64" s="40">
        <v>15950.6</v>
      </c>
      <c r="F64" s="39">
        <f t="shared" si="5"/>
        <v>99.4804757420216</v>
      </c>
      <c r="G64" s="40">
        <v>39.2</v>
      </c>
      <c r="H64" s="27"/>
      <c r="I64" s="45">
        <v>39.2</v>
      </c>
      <c r="J64" s="40">
        <f>I64/G64*100</f>
        <v>100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9937</v>
      </c>
      <c r="D65" s="26"/>
      <c r="E65" s="37">
        <v>9936.6</v>
      </c>
      <c r="F65" s="36">
        <f t="shared" si="5"/>
        <v>99.99597464023347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3001</v>
      </c>
      <c r="D66" s="37"/>
      <c r="E66" s="37">
        <v>3000.1</v>
      </c>
      <c r="F66" s="36">
        <f t="shared" si="5"/>
        <v>99.97000999666777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812</v>
      </c>
      <c r="D67" s="26"/>
      <c r="E67" s="37">
        <v>748.9</v>
      </c>
      <c r="F67" s="36">
        <f t="shared" si="5"/>
        <v>92.22906403940885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2283.8999999999996</v>
      </c>
      <c r="D68" s="26">
        <f>D64-D65-D66-D67</f>
        <v>0</v>
      </c>
      <c r="E68" s="26">
        <f>E64-E65-E66-E67</f>
        <v>2265</v>
      </c>
      <c r="F68" s="36">
        <f t="shared" si="5"/>
        <v>99.17246814659137</v>
      </c>
      <c r="G68" s="37">
        <v>40</v>
      </c>
      <c r="H68" s="26"/>
      <c r="I68" s="48">
        <v>24.5</v>
      </c>
      <c r="J68" s="40">
        <f>I68/G68*100</f>
        <v>61.25000000000001</v>
      </c>
    </row>
    <row r="69" spans="1:10" s="7" customFormat="1" ht="33.75" customHeight="1">
      <c r="A69" s="21" t="s">
        <v>82</v>
      </c>
      <c r="B69" s="54" t="s">
        <v>81</v>
      </c>
      <c r="C69" s="40">
        <v>45</v>
      </c>
      <c r="D69" s="27"/>
      <c r="E69" s="40">
        <v>30.2</v>
      </c>
      <c r="F69" s="36">
        <f t="shared" si="5"/>
        <v>67.11111111111111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v>18285.4</v>
      </c>
      <c r="D70" s="40">
        <f>D72+D73+D74</f>
        <v>0</v>
      </c>
      <c r="E70" s="40">
        <v>16989.9</v>
      </c>
      <c r="F70" s="36">
        <f t="shared" si="5"/>
        <v>92.91511260349787</v>
      </c>
      <c r="G70" s="40">
        <v>544.2</v>
      </c>
      <c r="H70" s="40">
        <f>H72+H73+H74</f>
        <v>0</v>
      </c>
      <c r="I70" s="40">
        <v>527</v>
      </c>
      <c r="J70" s="40">
        <f>I70/G70*100</f>
        <v>96.8393972804116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351.8</v>
      </c>
      <c r="D72" s="26"/>
      <c r="E72" s="26">
        <v>351.8</v>
      </c>
      <c r="F72" s="36">
        <f aca="true" t="shared" si="6" ref="F72:F79">E72/C72*100</f>
        <v>100</v>
      </c>
      <c r="G72" s="37">
        <v>543.2</v>
      </c>
      <c r="H72" s="37"/>
      <c r="I72" s="48">
        <v>526</v>
      </c>
      <c r="J72" s="37">
        <f>I72/G72*100</f>
        <v>96.83357879234167</v>
      </c>
    </row>
    <row r="73" spans="1:10" ht="12.75">
      <c r="A73" s="18" t="s">
        <v>19</v>
      </c>
      <c r="B73" s="19" t="s">
        <v>20</v>
      </c>
      <c r="C73" s="37">
        <v>8432.6</v>
      </c>
      <c r="D73" s="26"/>
      <c r="E73" s="37">
        <v>7792.1</v>
      </c>
      <c r="F73" s="36">
        <f t="shared" si="6"/>
        <v>92.40447785973484</v>
      </c>
      <c r="G73" s="37">
        <v>1</v>
      </c>
      <c r="H73" s="37"/>
      <c r="I73" s="48">
        <v>1</v>
      </c>
      <c r="J73" s="37">
        <f>I73/G73*100</f>
        <v>100</v>
      </c>
    </row>
    <row r="74" spans="1:10" ht="12.75">
      <c r="A74" s="18" t="s">
        <v>69</v>
      </c>
      <c r="B74" s="19" t="s">
        <v>21</v>
      </c>
      <c r="C74" s="37">
        <v>9501</v>
      </c>
      <c r="D74" s="26"/>
      <c r="E74" s="37">
        <v>8847.1</v>
      </c>
      <c r="F74" s="36">
        <f t="shared" si="6"/>
        <v>93.1175665719398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102.3</v>
      </c>
      <c r="F75" s="39">
        <f t="shared" si="6"/>
        <v>99.32038834951456</v>
      </c>
      <c r="G75" s="40">
        <v>1231.2</v>
      </c>
      <c r="H75" s="40"/>
      <c r="I75" s="45">
        <v>1059.8</v>
      </c>
      <c r="J75" s="37">
        <f>I75/G75*100</f>
        <v>86.07862248213125</v>
      </c>
    </row>
    <row r="76" spans="1:10" ht="12.75">
      <c r="A76" s="71" t="s">
        <v>70</v>
      </c>
      <c r="B76" s="20" t="s">
        <v>71</v>
      </c>
      <c r="C76" s="40">
        <v>100</v>
      </c>
      <c r="D76" s="40"/>
      <c r="E76" s="40">
        <v>14.5</v>
      </c>
      <c r="F76" s="39">
        <f t="shared" si="6"/>
        <v>14.499999999999998</v>
      </c>
      <c r="G76" s="40">
        <v>30.5</v>
      </c>
      <c r="H76" s="40"/>
      <c r="I76" s="40">
        <v>30.5</v>
      </c>
      <c r="J76" s="37">
        <f>I76/G76*100</f>
        <v>100</v>
      </c>
    </row>
    <row r="77" spans="1:10" s="7" customFormat="1" ht="34.5" thickBot="1">
      <c r="A77" s="60" t="s">
        <v>35</v>
      </c>
      <c r="B77" s="17" t="s">
        <v>72</v>
      </c>
      <c r="C77" s="43">
        <v>19531.6</v>
      </c>
      <c r="D77" s="69"/>
      <c r="E77" s="43">
        <v>19470.6</v>
      </c>
      <c r="F77" s="39">
        <f t="shared" si="6"/>
        <v>99.6876855966741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 t="shared" si="6"/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270419.9</v>
      </c>
      <c r="D79" s="68">
        <f>D77+D76+D75+D70+D69+D64+D32+D31+D30+D29+D28+D27+D7</f>
        <v>0</v>
      </c>
      <c r="E79" s="68">
        <f>E77+E76+E75+E70+E69+E64+E32+E31+E30+E29+E28+E27+E7</f>
        <v>262794.2</v>
      </c>
      <c r="F79" s="74">
        <f t="shared" si="6"/>
        <v>97.18005220769625</v>
      </c>
      <c r="G79" s="68">
        <f>G77+G76+G75+G70+G69+G64+G32+G31+G30+G29+G28+G27+G7</f>
        <v>49916.5</v>
      </c>
      <c r="H79" s="68">
        <f>H77+H76+H75+H70+H69+H64+H32+H31+H30+H29+H28+H27+H7</f>
        <v>0</v>
      </c>
      <c r="I79" s="68">
        <f>I77+I76+I75+I70+I69+I64+I32+I31+I30+I29+I28+I27+I7</f>
        <v>45116.4</v>
      </c>
      <c r="J79" s="75">
        <f>I79/G79*100</f>
        <v>90.38374084721485</v>
      </c>
    </row>
    <row r="80" spans="1:9" ht="39" customHeight="1">
      <c r="A80" s="4" t="s">
        <v>83</v>
      </c>
      <c r="B80" s="5"/>
      <c r="C80" s="6"/>
      <c r="D80" s="6"/>
      <c r="E80" s="6"/>
      <c r="F80" s="6"/>
      <c r="G80" s="6" t="s">
        <v>73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Raifo-130</cp:lastModifiedBy>
  <cp:lastPrinted>2012-06-29T06:51:57Z</cp:lastPrinted>
  <dcterms:created xsi:type="dcterms:W3CDTF">2006-06-13T11:25:40Z</dcterms:created>
  <dcterms:modified xsi:type="dcterms:W3CDTF">2014-01-16T08:38:11Z</dcterms:modified>
  <cp:category/>
  <cp:version/>
  <cp:contentType/>
  <cp:contentStatus/>
</cp:coreProperties>
</file>