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Print_Area" localSheetId="7">'август'!$A$1:$J$80</definedName>
    <definedName name="_xlnm.Print_Area" localSheetId="3">'апрель'!$A$1:$J$80</definedName>
    <definedName name="_xlnm.Print_Area" localSheetId="6">'июль'!$A$1:$J$80</definedName>
    <definedName name="_xlnm.Print_Area" localSheetId="5">'июнь'!$A$1:$J$80</definedName>
    <definedName name="_xlnm.Print_Area" localSheetId="4">'май'!$A$1:$J$80</definedName>
    <definedName name="_xlnm.Print_Area" localSheetId="2">'март'!$A$1:$J$80</definedName>
    <definedName name="_xlnm.Print_Area" localSheetId="8">'сентябрь'!$A$1:$J$80</definedName>
    <definedName name="_xlnm.Print_Area" localSheetId="1">'февраль'!$A$1:$J$80</definedName>
    <definedName name="_xlnm.Print_Area" localSheetId="0">'январь'!$A$1:$J$79</definedName>
  </definedNames>
  <calcPr fullCalcOnLoad="1"/>
</workbook>
</file>

<file path=xl/sharedStrings.xml><?xml version="1.0" encoding="utf-8"?>
<sst xmlns="http://schemas.openxmlformats.org/spreadsheetml/2006/main" count="1017" uniqueCount="102">
  <si>
    <t>01 00</t>
  </si>
  <si>
    <t>в том числе:</t>
  </si>
  <si>
    <t>01 02</t>
  </si>
  <si>
    <t>прочие расходы</t>
  </si>
  <si>
    <t>01 04</t>
  </si>
  <si>
    <t>ОБРАЗОВАНИЕ - ВСЕГО</t>
  </si>
  <si>
    <t>07 00</t>
  </si>
  <si>
    <t>Дошкольное образование - всего</t>
  </si>
  <si>
    <t>07 01</t>
  </si>
  <si>
    <t>Общее образование - всего</t>
  </si>
  <si>
    <t>Прочее образование - всего</t>
  </si>
  <si>
    <t>Молодежная политика - всего</t>
  </si>
  <si>
    <t>07 09</t>
  </si>
  <si>
    <t>07 07</t>
  </si>
  <si>
    <t>КУЛЬТУРА - всего</t>
  </si>
  <si>
    <t>08 00</t>
  </si>
  <si>
    <t>10 00</t>
  </si>
  <si>
    <t>пенсионное обеспечение</t>
  </si>
  <si>
    <t>10 01</t>
  </si>
  <si>
    <t>социальное обеспечение</t>
  </si>
  <si>
    <t>10 03</t>
  </si>
  <si>
    <t>10 04</t>
  </si>
  <si>
    <t>03 00</t>
  </si>
  <si>
    <t>04 00</t>
  </si>
  <si>
    <t>ЖКХ - всего</t>
  </si>
  <si>
    <t>05 00</t>
  </si>
  <si>
    <t>06 00</t>
  </si>
  <si>
    <t>УПРАВЛЕНИЕ - всего</t>
  </si>
  <si>
    <t>НАЦИОНАЛЬНАЯ БЕЗОПАСНОСТЬ - всего</t>
  </si>
  <si>
    <t>НАЦИОНАЛЬНАЯ ЭКОНОМИКА - всего</t>
  </si>
  <si>
    <t>ОХРАНА ОКРУЖАЮЩЕЙ СРЕДЫ</t>
  </si>
  <si>
    <t>СОЦИАЛЬНАЯ ПОЛИТИКА - всего</t>
  </si>
  <si>
    <t>ВСЕГО :</t>
  </si>
  <si>
    <t>РЕЗЕРВНЫЕ ФОНДЫ</t>
  </si>
  <si>
    <t>ДРУГИЕ ОБЩЕГОСУД.  ВОПРОСЫ</t>
  </si>
  <si>
    <t>БЕЗВОЗМЕЗДНЫЕ И БЕЗВОЗВРАТНЫЕ ПЕРЕЧИСЛЕНИЯ БЮДЖЕТАМ</t>
  </si>
  <si>
    <t>11 00</t>
  </si>
  <si>
    <t>О Т Ч Е Т</t>
  </si>
  <si>
    <t>РАЙОН</t>
  </si>
  <si>
    <t>ПОСЕЛЕНИЯ</t>
  </si>
  <si>
    <t>Утверждено на год</t>
  </si>
  <si>
    <t xml:space="preserve">Утверждено на год </t>
  </si>
  <si>
    <t>Органы исполнительной власти  местного самоуправления - всего</t>
  </si>
  <si>
    <t>Высшее должностное лицо органа представительной власти</t>
  </si>
  <si>
    <t>заработная плата        ст. 211</t>
  </si>
  <si>
    <t>начисления на з/пл.    ст. 213</t>
  </si>
  <si>
    <t>заработная плата        ст.211</t>
  </si>
  <si>
    <t>начисления на з/пл.   ст. 213</t>
  </si>
  <si>
    <t>коммунальные услуги  ст. 223</t>
  </si>
  <si>
    <t>заработная плата         ст. 211</t>
  </si>
  <si>
    <t>начисления на з/пл.     ст. 213</t>
  </si>
  <si>
    <t>заработная плата       ст. 211</t>
  </si>
  <si>
    <t>заработная плата   ст. 211</t>
  </si>
  <si>
    <t>начисления на з/пл. ст. 213</t>
  </si>
  <si>
    <t>заработная плата    ст. 211</t>
  </si>
  <si>
    <t>начисления на з/пл.  ст. 213</t>
  </si>
  <si>
    <t>Функционирование законодательных  (представительных) органов государственной власти и местного самоуправления</t>
  </si>
  <si>
    <t>01 03</t>
  </si>
  <si>
    <r>
      <t xml:space="preserve">        </t>
    </r>
    <r>
      <rPr>
        <b/>
        <sz val="8"/>
        <rFont val="Arial Cyr"/>
        <family val="0"/>
      </rPr>
      <t>в том числе:</t>
    </r>
  </si>
  <si>
    <t>02 00</t>
  </si>
  <si>
    <t xml:space="preserve">Утверждено на 1 квартал </t>
  </si>
  <si>
    <t>НАЦИОНАЛЬНАЯ ОБОРОНА</t>
  </si>
  <si>
    <t>01 11</t>
  </si>
  <si>
    <t>Физическая культура и спорт</t>
  </si>
  <si>
    <t>% исполнения</t>
  </si>
  <si>
    <t>0107</t>
  </si>
  <si>
    <t>Поведение референдумов</t>
  </si>
  <si>
    <t>Другие вопросы в обл. физ.культуры</t>
  </si>
  <si>
    <t>0702</t>
  </si>
  <si>
    <t>01 13</t>
  </si>
  <si>
    <t>охрана семьи и детства</t>
  </si>
  <si>
    <t>Обслуживание мун. Долга</t>
  </si>
  <si>
    <t>13 00</t>
  </si>
  <si>
    <t>14 00</t>
  </si>
  <si>
    <t>А.П. Благодатских</t>
  </si>
  <si>
    <t>0105</t>
  </si>
  <si>
    <t>Судебная система</t>
  </si>
  <si>
    <t>из общего образования  - 07 02    за счет СУБВЕНЦИЙ областных</t>
  </si>
  <si>
    <t>0106</t>
  </si>
  <si>
    <t>КСП</t>
  </si>
  <si>
    <t>нач. отдела планирования и исполнения бюджета</t>
  </si>
  <si>
    <t>ОБ ИСПОЛНЕНИИ БЮДЖЕТА ПО РАСХОДАМ   НА 01.01.2013 Г.</t>
  </si>
  <si>
    <t>Кассовый расход     на 01.01.13</t>
  </si>
  <si>
    <t>Подготовка кадров</t>
  </si>
  <si>
    <t>0705</t>
  </si>
  <si>
    <t>0901</t>
  </si>
  <si>
    <t>мероприятия в области здравоохранения….(ВЦП алкоголизм. Наркомания)</t>
  </si>
  <si>
    <t>ОБ ИСПОЛНЕНИИ БЮДЖЕТА ПО РАСХОДАМ   НА 01.03.2013 Г.</t>
  </si>
  <si>
    <t>Кассовый расход     на 01.03.13</t>
  </si>
  <si>
    <t>ОБ ИСПОЛНЕНИИ БЮДЖЕТА ПО РАСХОДАМ   НА 01.04.2013 Г.</t>
  </si>
  <si>
    <t>Кассовый расход     на 01.04.13</t>
  </si>
  <si>
    <t>ОБ ИСПОЛНЕНИИ БЮДЖЕТА ПО РАСХОДАМ   НА 01.05.2013 Г.</t>
  </si>
  <si>
    <t>Кассовый расход     на 01.05.13</t>
  </si>
  <si>
    <t>Нач. финансового управления</t>
  </si>
  <si>
    <t>ОБ ИСПОЛНЕНИИ БЮДЖЕТА ПО РАСХОДАМ   НА 01.06.2013 Г.</t>
  </si>
  <si>
    <t>ОБ ИСПОЛНЕНИИ БЮДЖЕТА ПО РАСХОДАМ   НА 01.07.2013 Г.</t>
  </si>
  <si>
    <t>ОБ ИСПОЛНЕНИИ БЮДЖЕТА ПО РАСХОДАМ   НА 01.08.2013 Г.</t>
  </si>
  <si>
    <t>Кассовый расход     на 01.08.13</t>
  </si>
  <si>
    <t>ОБ ИСПОЛНЕНИИ БЮДЖЕТА ПО РАСХОДАМ   НА 01.09.2013 Г.</t>
  </si>
  <si>
    <t>Кассовый расход     на 01.09.13</t>
  </si>
  <si>
    <t>ОБ ИСПОЛНЕНИИ БЮДЖЕТА ПО РАСХОДАМ   НА 01.10.2013 Г.</t>
  </si>
  <si>
    <t>Кассовый расход     на 01.10.13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</si>
</sst>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  <numFmt numFmtId="166" formatCode="0.0"/>
    <numFmt numFmtId="167" formatCode="0.0000"/>
    <numFmt numFmtId="168" formatCode="0.000"/>
    <numFmt numFmtId="169" formatCode="0.0000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165" fontId="5" fillId="0" borderId="3" xfId="0" applyNumberFormat="1" applyFont="1" applyBorder="1" applyAlignment="1">
      <alignment/>
    </xf>
    <xf numFmtId="166" fontId="5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166" fontId="5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5" fillId="0" borderId="5" xfId="0" applyNumberFormat="1" applyFont="1" applyBorder="1" applyAlignment="1">
      <alignment/>
    </xf>
    <xf numFmtId="166" fontId="4" fillId="2" borderId="4" xfId="0" applyNumberFormat="1" applyFont="1" applyFill="1" applyBorder="1" applyAlignment="1">
      <alignment/>
    </xf>
    <xf numFmtId="166" fontId="5" fillId="2" borderId="4" xfId="0" applyNumberFormat="1" applyFont="1" applyFill="1" applyBorder="1" applyAlignment="1">
      <alignment/>
    </xf>
    <xf numFmtId="166" fontId="4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49" fontId="3" fillId="0" borderId="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0" fontId="5" fillId="0" borderId="3" xfId="0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4" xfId="0" applyFont="1" applyBorder="1" applyAlignment="1">
      <alignment wrapText="1"/>
    </xf>
    <xf numFmtId="166" fontId="5" fillId="2" borderId="5" xfId="0" applyNumberFormat="1" applyFont="1" applyFill="1" applyBorder="1" applyAlignment="1">
      <alignment/>
    </xf>
    <xf numFmtId="166" fontId="4" fillId="0" borderId="11" xfId="0" applyNumberFormat="1" applyFont="1" applyBorder="1" applyAlignment="1">
      <alignment/>
    </xf>
    <xf numFmtId="165" fontId="5" fillId="0" borderId="15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9" fontId="3" fillId="2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142"/>
  <sheetViews>
    <sheetView workbookViewId="0" topLeftCell="A34">
      <selection activeCell="F76" sqref="F76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81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82</v>
      </c>
      <c r="F6" s="15" t="s">
        <v>64</v>
      </c>
      <c r="G6" s="15" t="s">
        <v>41</v>
      </c>
      <c r="H6" s="15" t="s">
        <v>60</v>
      </c>
      <c r="I6" s="35" t="s">
        <v>82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29725.4</v>
      </c>
      <c r="D7" s="39">
        <f>D9+D13+D17+D22+D24+D25+D26+D23</f>
        <v>0</v>
      </c>
      <c r="E7" s="39">
        <f>E9+E13+E17+E22+E24+E25+E26+E23</f>
        <v>1203.1999999999998</v>
      </c>
      <c r="F7" s="39">
        <f>E7/C7*100</f>
        <v>4.047716767478318</v>
      </c>
      <c r="G7" s="39">
        <f>G9+G13+G17+G22+G24+G25+G26+G23</f>
        <v>12538.199999999999</v>
      </c>
      <c r="H7" s="39">
        <f>H9+H13+H17+H22+H24+H25+H26+H23</f>
        <v>0</v>
      </c>
      <c r="I7" s="39">
        <f>I9+I13+I17+I22+I24+I25+I26+I23</f>
        <v>527</v>
      </c>
      <c r="J7" s="43">
        <f>I7/G7*100</f>
        <v>4.2031551578376485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11</v>
      </c>
      <c r="F9" s="39">
        <f>E9/C9*100</f>
        <v>1.3957619591422408</v>
      </c>
      <c r="G9" s="40">
        <v>3849.1</v>
      </c>
      <c r="H9" s="27"/>
      <c r="I9" s="45">
        <v>111.7</v>
      </c>
      <c r="J9" s="43">
        <f>I9/G9*100</f>
        <v>2.901977085552467</v>
      </c>
    </row>
    <row r="10" spans="1:10" ht="12.75">
      <c r="A10" s="18" t="s">
        <v>44</v>
      </c>
      <c r="B10" s="19"/>
      <c r="C10" s="26">
        <v>605.3</v>
      </c>
      <c r="D10" s="26"/>
      <c r="E10" s="37">
        <v>11</v>
      </c>
      <c r="F10" s="36">
        <f>E10/C10*100</f>
        <v>1.8172806872625145</v>
      </c>
      <c r="G10" s="37">
        <v>2945</v>
      </c>
      <c r="H10" s="26"/>
      <c r="I10" s="48">
        <v>111.7</v>
      </c>
      <c r="J10" s="44">
        <f>I10/G10*100</f>
        <v>3.792869269949066</v>
      </c>
    </row>
    <row r="11" spans="1:10" ht="12.75">
      <c r="A11" s="18" t="s">
        <v>45</v>
      </c>
      <c r="B11" s="19"/>
      <c r="C11" s="26">
        <v>182.8</v>
      </c>
      <c r="D11" s="26"/>
      <c r="E11" s="37"/>
      <c r="F11" s="36">
        <f>E11/C11*100</f>
        <v>0</v>
      </c>
      <c r="G11" s="26">
        <v>887.4</v>
      </c>
      <c r="H11" s="26"/>
      <c r="I11" s="48"/>
      <c r="J11" s="44">
        <f>I11/G11*100</f>
        <v>0</v>
      </c>
    </row>
    <row r="12" spans="1:10" ht="12.75">
      <c r="A12" s="18" t="s">
        <v>3</v>
      </c>
      <c r="B12" s="19"/>
      <c r="C12" s="37">
        <f aca="true" t="shared" si="0" ref="C12:H12">C9-C10-C11</f>
        <v>0</v>
      </c>
      <c r="D12" s="37">
        <f t="shared" si="0"/>
        <v>0</v>
      </c>
      <c r="E12" s="37">
        <f t="shared" si="0"/>
        <v>0</v>
      </c>
      <c r="F12" s="36" t="e">
        <f>E12/C12*100</f>
        <v>#DIV/0!</v>
      </c>
      <c r="G12" s="37">
        <f t="shared" si="0"/>
        <v>16.699999999999932</v>
      </c>
      <c r="H12" s="37">
        <f t="shared" si="0"/>
        <v>0</v>
      </c>
      <c r="I12" s="37">
        <f>I9-I10-I11</f>
        <v>0</v>
      </c>
      <c r="J12" s="44">
        <f>I12/G12*100</f>
        <v>0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8.5</v>
      </c>
      <c r="F13" s="39">
        <f aca="true" t="shared" si="1" ref="F13:F23">E13/C13*100</f>
        <v>0.7284881727802537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8.5</v>
      </c>
      <c r="F14" s="36">
        <f t="shared" si="1"/>
        <v>1.3246065139473273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/>
      <c r="F15" s="36">
        <f t="shared" si="1"/>
        <v>0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0</v>
      </c>
      <c r="F16" s="36">
        <f t="shared" si="1"/>
        <v>0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19774.3</v>
      </c>
      <c r="D17" s="27"/>
      <c r="E17" s="27">
        <v>811.3</v>
      </c>
      <c r="F17" s="39">
        <f t="shared" si="1"/>
        <v>4.102800099118553</v>
      </c>
      <c r="G17" s="40">
        <v>7910.8</v>
      </c>
      <c r="H17" s="27"/>
      <c r="I17" s="45">
        <v>363.3</v>
      </c>
      <c r="J17" s="43">
        <f>I17/G17*100</f>
        <v>4.592455883096527</v>
      </c>
    </row>
    <row r="18" spans="1:10" ht="12.75">
      <c r="A18" s="18" t="s">
        <v>46</v>
      </c>
      <c r="B18" s="19"/>
      <c r="C18" s="26">
        <v>11729.4</v>
      </c>
      <c r="D18" s="26"/>
      <c r="E18" s="37">
        <v>344.2</v>
      </c>
      <c r="F18" s="36">
        <f t="shared" si="1"/>
        <v>2.934506453868058</v>
      </c>
      <c r="G18" s="37">
        <v>4921.2</v>
      </c>
      <c r="H18" s="26"/>
      <c r="I18" s="48">
        <v>164.3</v>
      </c>
      <c r="J18" s="44">
        <f>I18/G18*100</f>
        <v>3.338616597577827</v>
      </c>
    </row>
    <row r="19" spans="1:10" ht="12.75">
      <c r="A19" s="18" t="s">
        <v>47</v>
      </c>
      <c r="B19" s="19"/>
      <c r="C19" s="26">
        <v>3493.2</v>
      </c>
      <c r="D19" s="26"/>
      <c r="E19" s="37">
        <v>61.5</v>
      </c>
      <c r="F19" s="36">
        <f t="shared" si="1"/>
        <v>1.7605633802816902</v>
      </c>
      <c r="G19" s="37">
        <v>1485.2</v>
      </c>
      <c r="H19" s="26"/>
      <c r="I19" s="48"/>
      <c r="J19" s="44">
        <f>I19/G19*100</f>
        <v>0</v>
      </c>
    </row>
    <row r="20" spans="1:10" ht="12.75">
      <c r="A20" s="18" t="s">
        <v>48</v>
      </c>
      <c r="B20" s="19"/>
      <c r="C20" s="26">
        <v>1789.4</v>
      </c>
      <c r="D20" s="26"/>
      <c r="E20" s="26">
        <v>222</v>
      </c>
      <c r="F20" s="36">
        <f t="shared" si="1"/>
        <v>12.406393204426063</v>
      </c>
      <c r="G20" s="26">
        <v>188.5</v>
      </c>
      <c r="H20" s="26"/>
      <c r="I20" s="48">
        <v>25.8</v>
      </c>
      <c r="J20" s="44">
        <f>I20/G20*100</f>
        <v>13.687002652519894</v>
      </c>
    </row>
    <row r="21" spans="1:10" ht="12.75" customHeight="1">
      <c r="A21" s="18" t="s">
        <v>3</v>
      </c>
      <c r="B21" s="19"/>
      <c r="C21" s="26">
        <f>C17-C18-C19-C20</f>
        <v>2762.2999999999997</v>
      </c>
      <c r="D21" s="26">
        <f>D17-D18-D19-D20</f>
        <v>0</v>
      </c>
      <c r="E21" s="26">
        <f>E17-E18-E19-E20</f>
        <v>183.59999999999997</v>
      </c>
      <c r="F21" s="36">
        <f t="shared" si="1"/>
        <v>6.646635050501393</v>
      </c>
      <c r="G21" s="26">
        <f>G17-G18-G19-G20</f>
        <v>1315.9000000000003</v>
      </c>
      <c r="H21" s="26">
        <f>H17-H18-H19-H20</f>
        <v>0</v>
      </c>
      <c r="I21" s="26">
        <f>I17-I18-I19-I20</f>
        <v>173.2</v>
      </c>
      <c r="J21" s="44">
        <f>I21/G21*100</f>
        <v>13.162094384071734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1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6</v>
      </c>
      <c r="F23" s="36">
        <f t="shared" si="1"/>
        <v>1.4374700527072353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2" ref="J24:J31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200</v>
      </c>
      <c r="D25" s="27"/>
      <c r="E25" s="40"/>
      <c r="F25" s="36">
        <f>E25/C25*100</f>
        <v>0</v>
      </c>
      <c r="G25" s="40">
        <v>68.9</v>
      </c>
      <c r="H25" s="27"/>
      <c r="I25" s="32"/>
      <c r="J25" s="43">
        <f t="shared" si="2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7378.8</v>
      </c>
      <c r="D26" s="27"/>
      <c r="E26" s="40">
        <v>366.4</v>
      </c>
      <c r="F26" s="39">
        <f>E26/C26*100</f>
        <v>4.965577058600314</v>
      </c>
      <c r="G26" s="40">
        <v>686.4</v>
      </c>
      <c r="H26" s="40"/>
      <c r="I26" s="45">
        <v>52</v>
      </c>
      <c r="J26" s="43">
        <f t="shared" si="2"/>
        <v>7.575757575757576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142.7</v>
      </c>
      <c r="F27" s="39">
        <f>E27/C27*100</f>
        <v>24.995620949378175</v>
      </c>
      <c r="G27" s="40">
        <v>570.9</v>
      </c>
      <c r="H27" s="27"/>
      <c r="I27" s="45">
        <v>42.4</v>
      </c>
      <c r="J27" s="43">
        <f t="shared" si="2"/>
        <v>7.42686985461552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13.2</v>
      </c>
      <c r="F28" s="39">
        <f>E28/C28*100</f>
        <v>1.4903466184938465</v>
      </c>
      <c r="G28" s="40">
        <v>2393</v>
      </c>
      <c r="H28" s="27"/>
      <c r="I28" s="45">
        <v>44.9</v>
      </c>
      <c r="J28" s="43">
        <f t="shared" si="2"/>
        <v>1.8763058921855411</v>
      </c>
    </row>
    <row r="29" spans="1:10" s="7" customFormat="1" ht="22.5">
      <c r="A29" s="16" t="s">
        <v>29</v>
      </c>
      <c r="B29" s="20" t="s">
        <v>23</v>
      </c>
      <c r="C29" s="40">
        <v>21374.5</v>
      </c>
      <c r="D29" s="27"/>
      <c r="E29" s="40">
        <v>47.6</v>
      </c>
      <c r="F29" s="39">
        <f>E29/C29*100</f>
        <v>0.22269526772556084</v>
      </c>
      <c r="G29" s="40">
        <v>3793.9</v>
      </c>
      <c r="H29" s="27"/>
      <c r="I29" s="45">
        <v>113.1</v>
      </c>
      <c r="J29" s="43">
        <f t="shared" si="2"/>
        <v>2.9811012414665647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3928.7</v>
      </c>
      <c r="H30" s="27"/>
      <c r="I30" s="45">
        <v>218.5</v>
      </c>
      <c r="J30" s="43">
        <f t="shared" si="2"/>
        <v>5.561636164634613</v>
      </c>
    </row>
    <row r="31" spans="1:10" s="7" customFormat="1" ht="25.5" customHeight="1">
      <c r="A31" s="16" t="s">
        <v>30</v>
      </c>
      <c r="B31" s="20" t="s">
        <v>26</v>
      </c>
      <c r="C31" s="40">
        <v>20</v>
      </c>
      <c r="D31" s="40"/>
      <c r="E31" s="40"/>
      <c r="F31" s="39">
        <f aca="true" t="shared" si="3" ref="F31:F36">E31/C31*100</f>
        <v>0</v>
      </c>
      <c r="G31" s="40">
        <v>90.5</v>
      </c>
      <c r="H31" s="27"/>
      <c r="I31" s="45"/>
      <c r="J31" s="43">
        <f t="shared" si="2"/>
        <v>0</v>
      </c>
    </row>
    <row r="32" spans="1:12" s="7" customFormat="1" ht="27.75" customHeight="1">
      <c r="A32" s="16" t="s">
        <v>5</v>
      </c>
      <c r="B32" s="20" t="s">
        <v>6</v>
      </c>
      <c r="C32" s="40">
        <f>C38+C43+C58+C55+C53</f>
        <v>124415.79999999999</v>
      </c>
      <c r="D32" s="40">
        <f aca="true" t="shared" si="4" ref="D32:J32">D38+D43+D58+D55+D53</f>
        <v>0</v>
      </c>
      <c r="E32" s="40">
        <f t="shared" si="4"/>
        <v>4338.000000000001</v>
      </c>
      <c r="F32" s="39">
        <f t="shared" si="3"/>
        <v>3.486695419713574</v>
      </c>
      <c r="G32" s="40">
        <f t="shared" si="4"/>
        <v>54.1</v>
      </c>
      <c r="H32" s="40">
        <f t="shared" si="4"/>
        <v>0</v>
      </c>
      <c r="I32" s="40">
        <f t="shared" si="4"/>
        <v>0</v>
      </c>
      <c r="J32" s="40">
        <f t="shared" si="4"/>
        <v>0</v>
      </c>
      <c r="L32" s="49"/>
    </row>
    <row r="33" spans="1:10" ht="12.75">
      <c r="A33" s="18" t="s">
        <v>49</v>
      </c>
      <c r="B33" s="19"/>
      <c r="C33" s="37">
        <f aca="true" t="shared" si="5" ref="C33:E34">C39+C44+C59</f>
        <v>72681.7</v>
      </c>
      <c r="D33" s="37">
        <f t="shared" si="5"/>
        <v>0</v>
      </c>
      <c r="E33" s="37">
        <f t="shared" si="5"/>
        <v>2073.4</v>
      </c>
      <c r="F33" s="36">
        <f t="shared" si="3"/>
        <v>2.8527125810210827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5"/>
        <v>21949.1</v>
      </c>
      <c r="D34" s="37">
        <f t="shared" si="5"/>
        <v>0</v>
      </c>
      <c r="E34" s="37">
        <f t="shared" si="5"/>
        <v>299.90000000000003</v>
      </c>
      <c r="F34" s="36">
        <f t="shared" si="3"/>
        <v>1.3663430391223332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C41+C46+C61+C56</f>
        <v>7452.299999999999</v>
      </c>
      <c r="D35" s="37">
        <f>D41+D46+D61+D56</f>
        <v>0</v>
      </c>
      <c r="E35" s="37">
        <f>E41+E46+E61+E56</f>
        <v>870.9000000000001</v>
      </c>
      <c r="F35" s="36">
        <f t="shared" si="3"/>
        <v>11.68632502717282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22332.699999999993</v>
      </c>
      <c r="D36" s="37">
        <f>D32-D33-D34-D35</f>
        <v>0</v>
      </c>
      <c r="E36" s="37">
        <f>E32-E33-E34-E35</f>
        <v>1093.8000000000006</v>
      </c>
      <c r="F36" s="36">
        <f t="shared" si="3"/>
        <v>4.897750831740009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23347.6</v>
      </c>
      <c r="D38" s="27"/>
      <c r="E38" s="27">
        <v>972.1</v>
      </c>
      <c r="F38" s="39">
        <f aca="true" t="shared" si="6" ref="F38:F50">E38/C38*100</f>
        <v>4.163597114906885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394.6</v>
      </c>
      <c r="F39" s="36">
        <f t="shared" si="6"/>
        <v>3.3140726307656134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267.6</v>
      </c>
      <c r="F40" s="36">
        <f t="shared" si="6"/>
        <v>7.442222654837724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2719.1</v>
      </c>
      <c r="D41" s="26"/>
      <c r="E41" s="37">
        <v>265.3</v>
      </c>
      <c r="F41" s="36">
        <f t="shared" si="6"/>
        <v>9.756904858225148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5126</v>
      </c>
      <c r="D42" s="26">
        <f>D38-D39-D40-D41</f>
        <v>0</v>
      </c>
      <c r="E42" s="26">
        <f>E38-E39-E40-E41</f>
        <v>44.599999999999966</v>
      </c>
      <c r="F42" s="36">
        <f t="shared" si="6"/>
        <v>0.8700741318767062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97141.8</v>
      </c>
      <c r="D43" s="27"/>
      <c r="E43" s="40">
        <v>3280.8</v>
      </c>
      <c r="F43" s="39">
        <f t="shared" si="6"/>
        <v>3.377330870953596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60289.4</v>
      </c>
      <c r="D44" s="26"/>
      <c r="E44" s="37">
        <v>1661.8</v>
      </c>
      <c r="F44" s="36">
        <f t="shared" si="6"/>
        <v>2.756371766844586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18206.8</v>
      </c>
      <c r="D45" s="26"/>
      <c r="E45" s="37">
        <v>32.3</v>
      </c>
      <c r="F45" s="36">
        <f t="shared" si="6"/>
        <v>0.17740624382098993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4733.2</v>
      </c>
      <c r="D46" s="26"/>
      <c r="E46" s="37">
        <v>605.6</v>
      </c>
      <c r="F46" s="36">
        <f t="shared" si="6"/>
        <v>12.794726612017241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13912.400000000001</v>
      </c>
      <c r="D47" s="26">
        <f>D43-D44-D45-D46</f>
        <v>0</v>
      </c>
      <c r="E47" s="26">
        <f>E43-E44-E45-E46</f>
        <v>981.1000000000003</v>
      </c>
      <c r="F47" s="36">
        <f t="shared" si="6"/>
        <v>7.051982404186195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/>
      <c r="D48" s="28"/>
      <c r="E48" s="47"/>
      <c r="F48" s="39" t="e">
        <f t="shared" si="6"/>
        <v>#DIV/0!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/>
      <c r="D49" s="29"/>
      <c r="E49" s="29"/>
      <c r="F49" s="36" t="e">
        <f t="shared" si="6"/>
        <v>#DIV/0!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/>
      <c r="D50" s="29"/>
      <c r="E50" s="29"/>
      <c r="F50" s="36" t="e">
        <f t="shared" si="6"/>
        <v>#DIV/0!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0</v>
      </c>
      <c r="D52" s="29">
        <f>D48-D49-D50</f>
        <v>0</v>
      </c>
      <c r="E52" s="29">
        <f>E48-E49-E50</f>
        <v>0</v>
      </c>
      <c r="F52" s="36" t="e">
        <f aca="true" t="shared" si="7" ref="F52:F60">E52/C52*100</f>
        <v>#DIV/0!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88.4</v>
      </c>
      <c r="D53" s="28"/>
      <c r="E53" s="28"/>
      <c r="F53" s="39">
        <f t="shared" si="7"/>
        <v>0</v>
      </c>
      <c r="G53" s="28">
        <v>54.1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1"/>
      <c r="B54" s="22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1" t="s">
        <v>11</v>
      </c>
      <c r="B55" s="22" t="s">
        <v>13</v>
      </c>
      <c r="C55" s="47">
        <v>1430.4</v>
      </c>
      <c r="D55" s="28"/>
      <c r="E55" s="47">
        <v>1.6</v>
      </c>
      <c r="F55" s="39">
        <f t="shared" si="7"/>
        <v>0.11185682326621924</v>
      </c>
      <c r="G55" s="28">
        <v>0</v>
      </c>
      <c r="H55" s="29"/>
      <c r="I55" s="72">
        <v>0</v>
      </c>
      <c r="J55" s="40">
        <v>0</v>
      </c>
      <c r="K55" s="51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3" t="s">
        <v>48</v>
      </c>
      <c r="B56" s="24"/>
      <c r="C56" s="29"/>
      <c r="D56" s="29"/>
      <c r="E56" s="29"/>
      <c r="F56" s="36" t="e">
        <f t="shared" si="7"/>
        <v>#DIV/0!</v>
      </c>
      <c r="G56" s="29"/>
      <c r="H56" s="29"/>
      <c r="I56" s="31"/>
      <c r="J56" s="40"/>
      <c r="K56" s="52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3</v>
      </c>
      <c r="B57" s="24"/>
      <c r="C57" s="46">
        <f>C55-C56</f>
        <v>1430.4</v>
      </c>
      <c r="D57" s="29">
        <f>D55-D56</f>
        <v>0</v>
      </c>
      <c r="E57" s="46">
        <f>E55-E56</f>
        <v>1.6</v>
      </c>
      <c r="F57" s="36">
        <f t="shared" si="7"/>
        <v>0.11185682326621924</v>
      </c>
      <c r="G57" s="29">
        <v>0</v>
      </c>
      <c r="H57" s="29"/>
      <c r="I57" s="31">
        <v>0</v>
      </c>
      <c r="J57" s="37">
        <v>0</v>
      </c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2" customFormat="1" ht="14.25" customHeight="1">
      <c r="A58" s="21" t="s">
        <v>10</v>
      </c>
      <c r="B58" s="22" t="s">
        <v>12</v>
      </c>
      <c r="C58" s="47">
        <v>2407.6</v>
      </c>
      <c r="D58" s="28"/>
      <c r="E58" s="28">
        <v>83.5</v>
      </c>
      <c r="F58" s="39">
        <f t="shared" si="7"/>
        <v>3.46818408373484</v>
      </c>
      <c r="G58" s="29"/>
      <c r="H58" s="29"/>
      <c r="I58" s="31"/>
      <c r="J58" s="28"/>
      <c r="K58" s="51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</row>
    <row r="59" spans="1:209" s="1" customFormat="1" ht="12.75">
      <c r="A59" s="23" t="s">
        <v>52</v>
      </c>
      <c r="B59" s="24"/>
      <c r="C59" s="46">
        <v>485.5</v>
      </c>
      <c r="D59" s="29"/>
      <c r="E59" s="46">
        <v>17</v>
      </c>
      <c r="F59" s="36">
        <f t="shared" si="7"/>
        <v>3.5015447991761075</v>
      </c>
      <c r="G59" s="29"/>
      <c r="H59" s="29"/>
      <c r="I59" s="31"/>
      <c r="J59" s="29"/>
      <c r="K59" s="52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  <c r="DQ59" s="52"/>
      <c r="DR59" s="52"/>
      <c r="DS59" s="52"/>
      <c r="DT59" s="52"/>
      <c r="DU59" s="52"/>
      <c r="DV59" s="52"/>
      <c r="DW59" s="52"/>
      <c r="DX59" s="52"/>
      <c r="DY59" s="52"/>
      <c r="DZ59" s="52"/>
      <c r="EA59" s="52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  <c r="FI59" s="52"/>
      <c r="FJ59" s="52"/>
      <c r="FK59" s="52"/>
      <c r="FL59" s="52"/>
      <c r="FM59" s="52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Q59" s="52"/>
      <c r="GR59" s="52"/>
      <c r="GS59" s="52"/>
      <c r="GT59" s="52"/>
      <c r="GU59" s="52"/>
      <c r="GV59" s="52"/>
      <c r="GW59" s="52"/>
      <c r="GX59" s="52"/>
      <c r="GY59" s="52"/>
      <c r="GZ59" s="52"/>
      <c r="HA59" s="52"/>
    </row>
    <row r="60" spans="1:209" s="1" customFormat="1" ht="12.75">
      <c r="A60" s="23" t="s">
        <v>47</v>
      </c>
      <c r="B60" s="24"/>
      <c r="C60" s="46">
        <v>146.6</v>
      </c>
      <c r="D60" s="29"/>
      <c r="E60" s="46"/>
      <c r="F60" s="36">
        <f t="shared" si="7"/>
        <v>0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48</v>
      </c>
      <c r="B61" s="24"/>
      <c r="C61" s="46"/>
      <c r="D61" s="29"/>
      <c r="E61" s="46"/>
      <c r="F61" s="36">
        <v>0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3.5" customHeight="1">
      <c r="A62" s="23" t="s">
        <v>3</v>
      </c>
      <c r="B62" s="24"/>
      <c r="C62" s="29">
        <f>C58-C59-C60-C61</f>
        <v>1775.5</v>
      </c>
      <c r="D62" s="29">
        <f>D58-D59-D60-D61</f>
        <v>0</v>
      </c>
      <c r="E62" s="29">
        <f>E58-E59-E60-E61</f>
        <v>66.5</v>
      </c>
      <c r="F62" s="36">
        <f aca="true" t="shared" si="8" ref="F62:F69">E62/C62*100</f>
        <v>3.7454238242748525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7" customFormat="1" ht="17.25" customHeight="1">
      <c r="A63" s="16" t="s">
        <v>14</v>
      </c>
      <c r="B63" s="20" t="s">
        <v>15</v>
      </c>
      <c r="C63" s="40">
        <v>15224.8</v>
      </c>
      <c r="D63" s="27"/>
      <c r="E63" s="40">
        <v>422.4</v>
      </c>
      <c r="F63" s="39">
        <f t="shared" si="8"/>
        <v>2.7744206820450845</v>
      </c>
      <c r="G63" s="40"/>
      <c r="H63" s="27"/>
      <c r="I63" s="45"/>
      <c r="J63" s="40" t="e">
        <f>I63/G63*100</f>
        <v>#DIV/0!</v>
      </c>
      <c r="K63" s="53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</row>
    <row r="64" spans="1:10" ht="12.75">
      <c r="A64" s="23" t="s">
        <v>54</v>
      </c>
      <c r="B64" s="19"/>
      <c r="C64" s="26">
        <v>8806.8</v>
      </c>
      <c r="D64" s="26"/>
      <c r="E64" s="37">
        <v>245</v>
      </c>
      <c r="F64" s="36">
        <f t="shared" si="8"/>
        <v>2.7819412272335016</v>
      </c>
      <c r="G64" s="26"/>
      <c r="H64" s="26"/>
      <c r="I64" s="30"/>
      <c r="J64" s="40"/>
    </row>
    <row r="65" spans="1:10" ht="12.75">
      <c r="A65" s="23" t="s">
        <v>55</v>
      </c>
      <c r="B65" s="19"/>
      <c r="C65" s="37">
        <v>2659.7</v>
      </c>
      <c r="D65" s="37"/>
      <c r="E65" s="37">
        <v>4.6</v>
      </c>
      <c r="F65" s="36">
        <f t="shared" si="8"/>
        <v>0.17295183667330902</v>
      </c>
      <c r="G65" s="26"/>
      <c r="H65" s="26"/>
      <c r="I65" s="30"/>
      <c r="J65" s="40"/>
    </row>
    <row r="66" spans="1:10" ht="12.75">
      <c r="A66" s="23" t="s">
        <v>48</v>
      </c>
      <c r="B66" s="19"/>
      <c r="C66" s="37">
        <v>1708.9</v>
      </c>
      <c r="D66" s="26"/>
      <c r="E66" s="37">
        <v>84.6</v>
      </c>
      <c r="F66" s="36">
        <f t="shared" si="8"/>
        <v>4.950552987301773</v>
      </c>
      <c r="G66" s="26"/>
      <c r="H66" s="26"/>
      <c r="I66" s="30"/>
      <c r="J66" s="40"/>
    </row>
    <row r="67" spans="1:10" ht="12.75">
      <c r="A67" s="23" t="s">
        <v>3</v>
      </c>
      <c r="B67" s="19"/>
      <c r="C67" s="26">
        <f>C63-C64-C65-C66</f>
        <v>2049.4</v>
      </c>
      <c r="D67" s="26">
        <f>D63-D64-D65-D66</f>
        <v>0</v>
      </c>
      <c r="E67" s="26">
        <f>E63-E64-E65-E66</f>
        <v>88.19999999999999</v>
      </c>
      <c r="F67" s="36">
        <f t="shared" si="8"/>
        <v>4.303698643505415</v>
      </c>
      <c r="G67" s="37"/>
      <c r="H67" s="26"/>
      <c r="I67" s="48"/>
      <c r="J67" s="40" t="e">
        <f>I67/G67*100</f>
        <v>#DIV/0!</v>
      </c>
    </row>
    <row r="68" spans="1:10" s="7" customFormat="1" ht="24" customHeight="1">
      <c r="A68" s="21" t="s">
        <v>67</v>
      </c>
      <c r="B68" s="54" t="s">
        <v>85</v>
      </c>
      <c r="C68" s="40">
        <v>45</v>
      </c>
      <c r="D68" s="27"/>
      <c r="E68" s="40"/>
      <c r="F68" s="36">
        <f t="shared" si="8"/>
        <v>0</v>
      </c>
      <c r="G68" s="27"/>
      <c r="H68" s="27"/>
      <c r="I68" s="32"/>
      <c r="J68" s="40"/>
    </row>
    <row r="69" spans="1:10" s="7" customFormat="1" ht="18" customHeight="1">
      <c r="A69" s="16" t="s">
        <v>31</v>
      </c>
      <c r="B69" s="20" t="s">
        <v>16</v>
      </c>
      <c r="C69" s="40">
        <v>20476.2</v>
      </c>
      <c r="D69" s="27"/>
      <c r="E69" s="40">
        <v>899.1</v>
      </c>
      <c r="F69" s="39">
        <f t="shared" si="8"/>
        <v>4.390951446069095</v>
      </c>
      <c r="G69" s="40">
        <v>270.7</v>
      </c>
      <c r="H69" s="40"/>
      <c r="I69" s="45"/>
      <c r="J69" s="40">
        <f>I69/G69*100</f>
        <v>0</v>
      </c>
    </row>
    <row r="70" spans="1:10" ht="12.75">
      <c r="A70" s="18" t="s">
        <v>1</v>
      </c>
      <c r="B70" s="19"/>
      <c r="C70" s="26"/>
      <c r="D70" s="26"/>
      <c r="E70" s="26"/>
      <c r="F70" s="36"/>
      <c r="G70" s="37"/>
      <c r="H70" s="37"/>
      <c r="I70" s="48"/>
      <c r="J70" s="40"/>
    </row>
    <row r="71" spans="1:10" ht="12.75">
      <c r="A71" s="18" t="s">
        <v>17</v>
      </c>
      <c r="B71" s="19" t="s">
        <v>18</v>
      </c>
      <c r="C71" s="37">
        <v>251.8</v>
      </c>
      <c r="D71" s="26"/>
      <c r="E71" s="26">
        <v>28.6</v>
      </c>
      <c r="F71" s="36">
        <f>E71/C71*100</f>
        <v>11.3582208101668</v>
      </c>
      <c r="G71" s="37">
        <v>270.7</v>
      </c>
      <c r="H71" s="37"/>
      <c r="I71" s="48"/>
      <c r="J71" s="37">
        <f>I71/G71*100</f>
        <v>0</v>
      </c>
    </row>
    <row r="72" spans="1:10" ht="12.75">
      <c r="A72" s="18" t="s">
        <v>19</v>
      </c>
      <c r="B72" s="19" t="s">
        <v>20</v>
      </c>
      <c r="C72" s="37">
        <v>7290.5</v>
      </c>
      <c r="D72" s="26"/>
      <c r="E72" s="37">
        <v>132</v>
      </c>
      <c r="F72" s="36">
        <f>E72/C72*100</f>
        <v>1.8105754063507304</v>
      </c>
      <c r="G72" s="37"/>
      <c r="H72" s="37"/>
      <c r="I72" s="48"/>
      <c r="J72" s="37"/>
    </row>
    <row r="73" spans="1:10" ht="12.75">
      <c r="A73" s="18" t="s">
        <v>70</v>
      </c>
      <c r="B73" s="19" t="s">
        <v>21</v>
      </c>
      <c r="C73" s="37">
        <v>11683</v>
      </c>
      <c r="D73" s="26"/>
      <c r="E73" s="37">
        <v>415.4</v>
      </c>
      <c r="F73" s="36">
        <f>E73/C73*100</f>
        <v>3.55559359753488</v>
      </c>
      <c r="G73" s="37"/>
      <c r="H73" s="37"/>
      <c r="I73" s="48"/>
      <c r="J73" s="37"/>
    </row>
    <row r="74" spans="1:10" ht="12.75">
      <c r="A74" s="21" t="s">
        <v>63</v>
      </c>
      <c r="B74" s="20" t="s">
        <v>36</v>
      </c>
      <c r="C74" s="40">
        <v>103</v>
      </c>
      <c r="D74" s="27"/>
      <c r="E74" s="27">
        <v>1.6</v>
      </c>
      <c r="F74" s="39">
        <f>E74/C74*100</f>
        <v>1.5533980582524274</v>
      </c>
      <c r="G74" s="40">
        <v>152</v>
      </c>
      <c r="H74" s="40"/>
      <c r="I74" s="45">
        <v>0</v>
      </c>
      <c r="J74" s="37"/>
    </row>
    <row r="75" spans="1:10" ht="12.75">
      <c r="A75" s="71" t="s">
        <v>71</v>
      </c>
      <c r="B75" s="20" t="s">
        <v>72</v>
      </c>
      <c r="C75" s="40">
        <v>100</v>
      </c>
      <c r="D75" s="40"/>
      <c r="E75" s="40"/>
      <c r="F75" s="39"/>
      <c r="G75" s="40"/>
      <c r="H75" s="40"/>
      <c r="I75" s="40"/>
      <c r="J75" s="37"/>
    </row>
    <row r="76" spans="1:10" s="7" customFormat="1" ht="34.5" thickBot="1">
      <c r="A76" s="60" t="s">
        <v>35</v>
      </c>
      <c r="B76" s="17" t="s">
        <v>73</v>
      </c>
      <c r="C76" s="43">
        <v>12670.9</v>
      </c>
      <c r="D76" s="69"/>
      <c r="E76" s="43">
        <v>1036.4</v>
      </c>
      <c r="F76" s="39">
        <f>E76/C76*100</f>
        <v>8.179371631060146</v>
      </c>
      <c r="G76" s="43">
        <v>0</v>
      </c>
      <c r="H76" s="43"/>
      <c r="I76" s="70">
        <v>0</v>
      </c>
      <c r="J76" s="37"/>
    </row>
    <row r="77" spans="1:10" ht="13.5" hidden="1" thickBot="1">
      <c r="A77" s="61"/>
      <c r="B77" s="62"/>
      <c r="C77" s="63"/>
      <c r="D77" s="63"/>
      <c r="E77" s="63"/>
      <c r="F77" s="64" t="e">
        <f>E77/C77*100</f>
        <v>#DIV/0!</v>
      </c>
      <c r="G77" s="63"/>
      <c r="H77" s="63"/>
      <c r="I77" s="65"/>
      <c r="J77" s="73" t="e">
        <f>I77/G77*100</f>
        <v>#DIV/0!</v>
      </c>
    </row>
    <row r="78" spans="1:10" s="25" customFormat="1" ht="18.75" customHeight="1" thickBot="1">
      <c r="A78" s="66" t="s">
        <v>32</v>
      </c>
      <c r="B78" s="67"/>
      <c r="C78" s="68">
        <f>C76+C75+C74+C69+C68+C63+C32+C31+C30+C29+C28+C27+C7</f>
        <v>225612.19999999998</v>
      </c>
      <c r="D78" s="68">
        <f>D76+D75+D74+D69+D68+D63+D32+D31+D30+D29+D28+D27+D7</f>
        <v>0</v>
      </c>
      <c r="E78" s="68">
        <f>E76+E75+E74+E69+E68+E63+E32+E31+E30+E29+E28+E27+E7</f>
        <v>8104.200000000001</v>
      </c>
      <c r="F78" s="74">
        <f>E78/C78*100</f>
        <v>3.592092980787387</v>
      </c>
      <c r="G78" s="68">
        <f>G76+G75+G74+G69+G68+G63+G32+G31+G30+G29+G28+G27+G7</f>
        <v>23792</v>
      </c>
      <c r="H78" s="68">
        <f>H76+H75+H74+H69+H68+H63+H32+H31+H30+H29+H28+H27+H7</f>
        <v>0</v>
      </c>
      <c r="I78" s="68">
        <f>I76+I75+I74+I69+I68+I63+I32+I31+I30+I29+I28+I27+I7</f>
        <v>945.9</v>
      </c>
      <c r="J78" s="75">
        <f>I78/G78*100</f>
        <v>3.975706119704102</v>
      </c>
    </row>
    <row r="79" spans="1:9" ht="39" customHeight="1">
      <c r="A79" s="4" t="s">
        <v>80</v>
      </c>
      <c r="B79" s="5"/>
      <c r="C79" s="6"/>
      <c r="D79" s="6"/>
      <c r="E79" s="6"/>
      <c r="F79" s="6"/>
      <c r="G79" s="6" t="s">
        <v>74</v>
      </c>
      <c r="H79" s="6"/>
      <c r="I79" s="6"/>
    </row>
    <row r="80" spans="1:9" ht="12.75">
      <c r="A80" s="4"/>
      <c r="B80" s="5"/>
      <c r="C80" s="6"/>
      <c r="D80" s="6"/>
      <c r="E80" s="6"/>
      <c r="F80" s="6"/>
      <c r="G80" s="6"/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55"/>
      <c r="H82" s="6"/>
      <c r="I82" s="6"/>
    </row>
    <row r="83" spans="1:9" ht="12.75">
      <c r="A83" s="4"/>
      <c r="B83" s="5"/>
      <c r="C83" s="6"/>
      <c r="D83" s="6"/>
      <c r="E83" s="6"/>
      <c r="F83" s="6"/>
      <c r="G83" s="6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56"/>
      <c r="H85" s="6"/>
      <c r="I85" s="56"/>
    </row>
    <row r="86" spans="1:9" ht="12.75">
      <c r="A86" s="4"/>
      <c r="B86" s="5"/>
      <c r="C86" s="6"/>
      <c r="D86" s="6"/>
      <c r="E86" s="6"/>
      <c r="F86" s="6"/>
      <c r="G86" s="55"/>
      <c r="H86" s="6"/>
      <c r="I86" s="55"/>
    </row>
    <row r="87" spans="1:9" ht="12.75">
      <c r="A87" s="4"/>
      <c r="B87" s="5"/>
      <c r="C87" s="6"/>
      <c r="D87" s="6"/>
      <c r="E87" s="6"/>
      <c r="F87" s="6"/>
      <c r="G87" s="6"/>
      <c r="H87" s="6"/>
      <c r="I87" s="6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46">
      <selection activeCell="N71" sqref="N71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87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88</v>
      </c>
      <c r="F6" s="15" t="s">
        <v>64</v>
      </c>
      <c r="G6" s="15" t="s">
        <v>41</v>
      </c>
      <c r="H6" s="15" t="s">
        <v>60</v>
      </c>
      <c r="I6" s="35" t="s">
        <v>88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29725.4</v>
      </c>
      <c r="D7" s="39">
        <f>D9+D13+D17+D22+D24+D25+D26+D23</f>
        <v>0</v>
      </c>
      <c r="E7" s="39">
        <f>E9+E13+E17+E22+E24+E25+E26+E23</f>
        <v>3658.1</v>
      </c>
      <c r="F7" s="39">
        <f>E7/C7*100</f>
        <v>12.306310428118712</v>
      </c>
      <c r="G7" s="39">
        <f>G9+G13+G17+G22+G24+G25+G26+G23</f>
        <v>13400.3</v>
      </c>
      <c r="H7" s="39">
        <f>H9+H13+H17+H22+H24+H25+H26+H23</f>
        <v>0</v>
      </c>
      <c r="I7" s="39">
        <f>I9+I13+I17+I22+I24+I25+I26+I23</f>
        <v>1749.8999999999999</v>
      </c>
      <c r="J7" s="43">
        <f>I7/G7*100</f>
        <v>13.058662865756737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80.1</v>
      </c>
      <c r="F9" s="39">
        <f aca="true" t="shared" si="0" ref="F9:F23">E9/C9*100</f>
        <v>10.163684811572136</v>
      </c>
      <c r="G9" s="40">
        <v>3849.1</v>
      </c>
      <c r="H9" s="27"/>
      <c r="I9" s="45">
        <v>417</v>
      </c>
      <c r="J9" s="43">
        <f>I9/G9*100</f>
        <v>10.83370138473929</v>
      </c>
    </row>
    <row r="10" spans="1:10" ht="12.75">
      <c r="A10" s="18" t="s">
        <v>44</v>
      </c>
      <c r="B10" s="19"/>
      <c r="C10" s="26">
        <v>605.3</v>
      </c>
      <c r="D10" s="26"/>
      <c r="E10" s="37">
        <v>56.8</v>
      </c>
      <c r="F10" s="36">
        <f t="shared" si="0"/>
        <v>9.383776639682802</v>
      </c>
      <c r="G10" s="37">
        <v>2945</v>
      </c>
      <c r="H10" s="26"/>
      <c r="I10" s="48">
        <v>333</v>
      </c>
      <c r="J10" s="44">
        <f>I10/G10*100</f>
        <v>11.307300509337862</v>
      </c>
    </row>
    <row r="11" spans="1:10" ht="12.75">
      <c r="A11" s="18" t="s">
        <v>45</v>
      </c>
      <c r="B11" s="19"/>
      <c r="C11" s="26">
        <v>182.8</v>
      </c>
      <c r="D11" s="26"/>
      <c r="E11" s="37">
        <v>23.3</v>
      </c>
      <c r="F11" s="36">
        <f t="shared" si="0"/>
        <v>12.746170678336979</v>
      </c>
      <c r="G11" s="26">
        <v>887.3</v>
      </c>
      <c r="H11" s="26"/>
      <c r="I11" s="48">
        <v>67.2</v>
      </c>
      <c r="J11" s="44">
        <f>I11/G11*100</f>
        <v>7.573537698636314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16.799999999999955</v>
      </c>
      <c r="H12" s="37">
        <f>H9-H10-H11</f>
        <v>0</v>
      </c>
      <c r="I12" s="37">
        <f>I9-I10-I11</f>
        <v>16.799999999999997</v>
      </c>
      <c r="J12" s="44">
        <f>I12/G12*100</f>
        <v>100.00000000000024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146.8</v>
      </c>
      <c r="F13" s="39">
        <f t="shared" si="0"/>
        <v>12.58141926636956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100.2</v>
      </c>
      <c r="F14" s="36">
        <f t="shared" si="0"/>
        <v>15.614773258532026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27.7</v>
      </c>
      <c r="F15" s="36">
        <f t="shared" si="0"/>
        <v>14.293085655314755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18.90000000000001</v>
      </c>
      <c r="F16" s="36">
        <f t="shared" si="0"/>
        <v>5.704799275581049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19774.3</v>
      </c>
      <c r="D17" s="27"/>
      <c r="E17" s="27">
        <v>2423.2</v>
      </c>
      <c r="F17" s="39">
        <f t="shared" si="0"/>
        <v>12.254289658799552</v>
      </c>
      <c r="G17" s="40">
        <v>8022.3</v>
      </c>
      <c r="H17" s="27"/>
      <c r="I17" s="45">
        <v>1235.8</v>
      </c>
      <c r="J17" s="43">
        <f>I17/G17*100</f>
        <v>15.404559789586528</v>
      </c>
    </row>
    <row r="18" spans="1:10" ht="12.75">
      <c r="A18" s="18" t="s">
        <v>46</v>
      </c>
      <c r="B18" s="19"/>
      <c r="C18" s="26">
        <v>11729.4</v>
      </c>
      <c r="D18" s="26"/>
      <c r="E18" s="37">
        <v>1276.8</v>
      </c>
      <c r="F18" s="36">
        <f t="shared" si="0"/>
        <v>10.885467287329275</v>
      </c>
      <c r="G18" s="37">
        <v>4921.2</v>
      </c>
      <c r="H18" s="26"/>
      <c r="I18" s="48">
        <v>534.8</v>
      </c>
      <c r="J18" s="44">
        <f>I18/G18*100</f>
        <v>10.867268145980654</v>
      </c>
    </row>
    <row r="19" spans="1:10" ht="12.75">
      <c r="A19" s="18" t="s">
        <v>47</v>
      </c>
      <c r="B19" s="19"/>
      <c r="C19" s="26">
        <v>3493.2</v>
      </c>
      <c r="D19" s="26"/>
      <c r="E19" s="37">
        <v>349.5</v>
      </c>
      <c r="F19" s="36">
        <f t="shared" si="0"/>
        <v>10.005152868430093</v>
      </c>
      <c r="G19" s="37">
        <v>1391.8</v>
      </c>
      <c r="H19" s="26"/>
      <c r="I19" s="48">
        <v>124.9</v>
      </c>
      <c r="J19" s="44">
        <f>I19/G19*100</f>
        <v>8.973990515878718</v>
      </c>
    </row>
    <row r="20" spans="1:10" ht="12.75">
      <c r="A20" s="18" t="s">
        <v>48</v>
      </c>
      <c r="B20" s="19"/>
      <c r="C20" s="26">
        <v>1789.4</v>
      </c>
      <c r="D20" s="26"/>
      <c r="E20" s="26">
        <v>439.3</v>
      </c>
      <c r="F20" s="36">
        <f t="shared" si="0"/>
        <v>24.550128534704367</v>
      </c>
      <c r="G20" s="26">
        <v>188.5</v>
      </c>
      <c r="H20" s="26"/>
      <c r="I20" s="48">
        <v>47.8</v>
      </c>
      <c r="J20" s="44">
        <f>I20/G20*100</f>
        <v>25.358090185676392</v>
      </c>
    </row>
    <row r="21" spans="1:10" ht="12.75" customHeight="1">
      <c r="A21" s="18" t="s">
        <v>3</v>
      </c>
      <c r="B21" s="19"/>
      <c r="C21" s="26">
        <f>C17-C18-C19-C20</f>
        <v>2762.2999999999997</v>
      </c>
      <c r="D21" s="26">
        <f>D17-D18-D19-D20</f>
        <v>0</v>
      </c>
      <c r="E21" s="26">
        <f>E17-E18-E19-E20</f>
        <v>357.59999999999985</v>
      </c>
      <c r="F21" s="36">
        <f t="shared" si="0"/>
        <v>12.945733627773953</v>
      </c>
      <c r="G21" s="26">
        <f>G17-G18-G19-G20</f>
        <v>1520.8000000000004</v>
      </c>
      <c r="H21" s="26">
        <f>H17-H18-H19-H20</f>
        <v>0</v>
      </c>
      <c r="I21" s="26">
        <f>I17-I18-I19-I20</f>
        <v>528.3000000000001</v>
      </c>
      <c r="J21" s="44">
        <f>I21/G21*100</f>
        <v>34.7382956338769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41.6</v>
      </c>
      <c r="F23" s="36">
        <f t="shared" si="0"/>
        <v>9.966459032103499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200</v>
      </c>
      <c r="D25" s="27"/>
      <c r="E25" s="40"/>
      <c r="F25" s="36">
        <f>E25/C25*100</f>
        <v>0</v>
      </c>
      <c r="G25" s="40">
        <v>68.9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7378.8</v>
      </c>
      <c r="D26" s="27"/>
      <c r="E26" s="40">
        <v>966.4</v>
      </c>
      <c r="F26" s="39">
        <f>E26/C26*100</f>
        <v>13.096980538841002</v>
      </c>
      <c r="G26" s="40">
        <v>1437</v>
      </c>
      <c r="H26" s="40"/>
      <c r="I26" s="45">
        <v>97.1</v>
      </c>
      <c r="J26" s="43">
        <f t="shared" si="1"/>
        <v>6.757132915796799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142.7</v>
      </c>
      <c r="F27" s="39">
        <f>E27/C27*100</f>
        <v>24.995620949378175</v>
      </c>
      <c r="G27" s="40">
        <v>570.9</v>
      </c>
      <c r="H27" s="27"/>
      <c r="I27" s="45">
        <v>81.8</v>
      </c>
      <c r="J27" s="43">
        <f t="shared" si="1"/>
        <v>14.328253634612015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84.2</v>
      </c>
      <c r="F28" s="39">
        <f>E28/C28*100</f>
        <v>9.506604945241053</v>
      </c>
      <c r="G28" s="40">
        <v>2393</v>
      </c>
      <c r="H28" s="27"/>
      <c r="I28" s="45">
        <v>198.7</v>
      </c>
      <c r="J28" s="43">
        <f t="shared" si="1"/>
        <v>8.303384872544923</v>
      </c>
    </row>
    <row r="29" spans="1:10" s="7" customFormat="1" ht="22.5">
      <c r="A29" s="16" t="s">
        <v>29</v>
      </c>
      <c r="B29" s="20" t="s">
        <v>23</v>
      </c>
      <c r="C29" s="40">
        <v>34484.4</v>
      </c>
      <c r="D29" s="27"/>
      <c r="E29" s="40">
        <v>861.6</v>
      </c>
      <c r="F29" s="39">
        <f>E29/C29*100</f>
        <v>2.498521070397049</v>
      </c>
      <c r="G29" s="40">
        <v>13707.4</v>
      </c>
      <c r="H29" s="27"/>
      <c r="I29" s="45">
        <v>294.1</v>
      </c>
      <c r="J29" s="43">
        <f t="shared" si="1"/>
        <v>2.1455564147832558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3675.2</v>
      </c>
      <c r="H30" s="27"/>
      <c r="I30" s="45">
        <v>364.9</v>
      </c>
      <c r="J30" s="43">
        <f t="shared" si="1"/>
        <v>9.928711362646931</v>
      </c>
    </row>
    <row r="31" spans="1:10" s="7" customFormat="1" ht="25.5" customHeight="1">
      <c r="A31" s="16" t="s">
        <v>30</v>
      </c>
      <c r="B31" s="20" t="s">
        <v>26</v>
      </c>
      <c r="C31" s="40">
        <v>20</v>
      </c>
      <c r="D31" s="40"/>
      <c r="E31" s="40"/>
      <c r="F31" s="39">
        <f aca="true" t="shared" si="2" ref="F31:F36">E31/C31*100</f>
        <v>0</v>
      </c>
      <c r="G31" s="40">
        <v>90.5</v>
      </c>
      <c r="H31" s="27"/>
      <c r="I31" s="45"/>
      <c r="J31" s="43">
        <f t="shared" si="1"/>
        <v>0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126533.4</v>
      </c>
      <c r="D32" s="40">
        <f aca="true" t="shared" si="3" ref="D32:I32">D38+D43+D59+D56+D53</f>
        <v>0</v>
      </c>
      <c r="E32" s="40">
        <f t="shared" si="3"/>
        <v>16072</v>
      </c>
      <c r="F32" s="39">
        <f t="shared" si="2"/>
        <v>12.701784667131367</v>
      </c>
      <c r="G32" s="40">
        <f t="shared" si="3"/>
        <v>69.2</v>
      </c>
      <c r="H32" s="40">
        <f t="shared" si="3"/>
        <v>0</v>
      </c>
      <c r="I32" s="40">
        <f t="shared" si="3"/>
        <v>0</v>
      </c>
      <c r="J32" s="43">
        <f t="shared" si="1"/>
        <v>0</v>
      </c>
      <c r="L32" s="49"/>
    </row>
    <row r="33" spans="1:10" ht="12.75">
      <c r="A33" s="18" t="s">
        <v>49</v>
      </c>
      <c r="B33" s="19"/>
      <c r="C33" s="37">
        <f aca="true" t="shared" si="4" ref="C33:E34">C39+C44+C60</f>
        <v>72681.7</v>
      </c>
      <c r="D33" s="37">
        <f t="shared" si="4"/>
        <v>0</v>
      </c>
      <c r="E33" s="37">
        <f t="shared" si="4"/>
        <v>8338</v>
      </c>
      <c r="F33" s="36">
        <f t="shared" si="2"/>
        <v>11.471938603527436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4"/>
        <v>21949.1</v>
      </c>
      <c r="D34" s="37">
        <f t="shared" si="4"/>
        <v>0</v>
      </c>
      <c r="E34" s="37">
        <f t="shared" si="4"/>
        <v>2050.5</v>
      </c>
      <c r="F34" s="36">
        <f t="shared" si="2"/>
        <v>9.342068695299579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C41+C46+C62+C57</f>
        <v>7415</v>
      </c>
      <c r="D35" s="37">
        <f>D41+D46+D62+D57</f>
        <v>0</v>
      </c>
      <c r="E35" s="37">
        <f>E41+E46+E62+E57</f>
        <v>1738.7</v>
      </c>
      <c r="F35" s="36">
        <f t="shared" si="2"/>
        <v>23.448415374241403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24487.6</v>
      </c>
      <c r="D36" s="37">
        <f>D32-D33-D34-D35</f>
        <v>0</v>
      </c>
      <c r="E36" s="37">
        <f>E32-E33-E34-E35</f>
        <v>3944.8</v>
      </c>
      <c r="F36" s="36">
        <f t="shared" si="2"/>
        <v>16.109377807543414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25310.6</v>
      </c>
      <c r="D38" s="27"/>
      <c r="E38" s="27">
        <v>3637.5</v>
      </c>
      <c r="F38" s="39">
        <f aca="true" t="shared" si="5" ref="F38:F50">E38/C38*100</f>
        <v>14.371449116180573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1328.7</v>
      </c>
      <c r="F39" s="36">
        <f t="shared" si="5"/>
        <v>11.159169550173011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329.4</v>
      </c>
      <c r="F40" s="36">
        <f t="shared" si="5"/>
        <v>9.160942236560336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2719.1</v>
      </c>
      <c r="D41" s="26"/>
      <c r="E41" s="37">
        <v>591.2</v>
      </c>
      <c r="F41" s="36">
        <f t="shared" si="5"/>
        <v>21.742488323342286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7088.999999999998</v>
      </c>
      <c r="D42" s="26">
        <f>D38-D39-D40-D41</f>
        <v>0</v>
      </c>
      <c r="E42" s="26">
        <f>E38-E39-E40-E41</f>
        <v>1388.2</v>
      </c>
      <c r="F42" s="36">
        <f t="shared" si="5"/>
        <v>19.58245168571026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97188.3</v>
      </c>
      <c r="D43" s="27"/>
      <c r="E43" s="40">
        <v>12011.1</v>
      </c>
      <c r="F43" s="39">
        <f t="shared" si="5"/>
        <v>12.358586373051077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60289.4</v>
      </c>
      <c r="D44" s="26"/>
      <c r="E44" s="37">
        <v>6962.2</v>
      </c>
      <c r="F44" s="36">
        <f t="shared" si="5"/>
        <v>11.547966972635322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18206.8</v>
      </c>
      <c r="D45" s="26"/>
      <c r="E45" s="37">
        <v>1712.3</v>
      </c>
      <c r="F45" s="36">
        <f t="shared" si="5"/>
        <v>9.404727903860097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4691.9</v>
      </c>
      <c r="D46" s="26"/>
      <c r="E46" s="37">
        <v>1147.5</v>
      </c>
      <c r="F46" s="36">
        <f t="shared" si="5"/>
        <v>24.457042988981012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14000.200000000003</v>
      </c>
      <c r="D47" s="26">
        <f>D43-D44-D45-D46</f>
        <v>0</v>
      </c>
      <c r="E47" s="26">
        <f>E43-E44-E45-E46</f>
        <v>2189.1000000000004</v>
      </c>
      <c r="F47" s="36">
        <f t="shared" si="5"/>
        <v>15.636205197068614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/>
      <c r="D48" s="28"/>
      <c r="E48" s="47"/>
      <c r="F48" s="39" t="e">
        <f t="shared" si="5"/>
        <v>#DIV/0!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/>
      <c r="D49" s="29"/>
      <c r="E49" s="29"/>
      <c r="F49" s="36" t="e">
        <f t="shared" si="5"/>
        <v>#DIV/0!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/>
      <c r="D50" s="29"/>
      <c r="E50" s="29"/>
      <c r="F50" s="36" t="e">
        <f t="shared" si="5"/>
        <v>#DIV/0!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0</v>
      </c>
      <c r="D52" s="29">
        <f>D48-D49-D50</f>
        <v>0</v>
      </c>
      <c r="E52" s="29">
        <f>E48-E49-E50</f>
        <v>0</v>
      </c>
      <c r="F52" s="36" t="e">
        <f aca="true" t="shared" si="6" ref="F52:F61">E52/C52*100</f>
        <v>#DIV/0!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/>
      <c r="F53" s="39"/>
      <c r="G53" s="28">
        <v>69.2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29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66.6</v>
      </c>
      <c r="F56" s="39">
        <f t="shared" si="6"/>
        <v>4.377546996187721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6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66.6</v>
      </c>
      <c r="F58" s="36">
        <f t="shared" si="6"/>
        <v>4.389086595492288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2407.6</v>
      </c>
      <c r="D59" s="28"/>
      <c r="E59" s="28">
        <v>356.8</v>
      </c>
      <c r="F59" s="39">
        <f t="shared" si="6"/>
        <v>14.819737497923244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47.1</v>
      </c>
      <c r="F60" s="36">
        <f t="shared" si="6"/>
        <v>9.701338825952627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8.8</v>
      </c>
      <c r="F61" s="36">
        <f t="shared" si="6"/>
        <v>6.002728512960438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1775.5</v>
      </c>
      <c r="D63" s="29">
        <f>D59-D60-D61-D62</f>
        <v>0</v>
      </c>
      <c r="E63" s="29">
        <f>E59-E60-E61-E62</f>
        <v>300.9</v>
      </c>
      <c r="F63" s="36">
        <f aca="true" t="shared" si="7" ref="F63:F70">E63/C63*100</f>
        <v>16.94733877780907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14892.8</v>
      </c>
      <c r="D64" s="27"/>
      <c r="E64" s="40">
        <v>1913.5</v>
      </c>
      <c r="F64" s="39">
        <f t="shared" si="7"/>
        <v>12.848490545767083</v>
      </c>
      <c r="G64" s="40">
        <v>12</v>
      </c>
      <c r="H64" s="27"/>
      <c r="I64" s="45"/>
      <c r="J64" s="40">
        <f>I64/G64*100</f>
        <v>0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1021.7</v>
      </c>
      <c r="F65" s="36">
        <f t="shared" si="7"/>
        <v>11.601262660671301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223.7</v>
      </c>
      <c r="F66" s="36">
        <f t="shared" si="7"/>
        <v>8.410723013873746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1340.3</v>
      </c>
      <c r="D67" s="26"/>
      <c r="E67" s="37">
        <v>170.1</v>
      </c>
      <c r="F67" s="36">
        <f t="shared" si="7"/>
        <v>12.69118853987913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2086</v>
      </c>
      <c r="D68" s="26">
        <f>D64-D65-D66-D67</f>
        <v>0</v>
      </c>
      <c r="E68" s="26">
        <f>E64-E65-E66-E67</f>
        <v>497.9999999999999</v>
      </c>
      <c r="F68" s="36">
        <f t="shared" si="7"/>
        <v>23.873441994247358</v>
      </c>
      <c r="G68" s="37"/>
      <c r="H68" s="26"/>
      <c r="I68" s="48"/>
      <c r="J68" s="40" t="e">
        <f>I68/G68*100</f>
        <v>#DIV/0!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5</v>
      </c>
      <c r="F69" s="36">
        <f t="shared" si="7"/>
        <v>11.11111111111111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22246</v>
      </c>
      <c r="D70" s="40">
        <f aca="true" t="shared" si="8" ref="D70:I70">D72+D73+D74</f>
        <v>0</v>
      </c>
      <c r="E70" s="40">
        <f t="shared" si="8"/>
        <v>4057.4</v>
      </c>
      <c r="F70" s="36">
        <f t="shared" si="7"/>
        <v>18.238784500584377</v>
      </c>
      <c r="G70" s="40">
        <f t="shared" si="8"/>
        <v>277.8</v>
      </c>
      <c r="H70" s="40">
        <f t="shared" si="8"/>
        <v>0</v>
      </c>
      <c r="I70" s="40">
        <f t="shared" si="8"/>
        <v>26.8</v>
      </c>
      <c r="J70" s="40">
        <f>I70/G70*100</f>
        <v>9.64722822174226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57.3</v>
      </c>
      <c r="F72" s="36">
        <f>E72/C72*100</f>
        <v>22.756155679110403</v>
      </c>
      <c r="G72" s="37">
        <v>277.8</v>
      </c>
      <c r="H72" s="37"/>
      <c r="I72" s="48">
        <v>26.8</v>
      </c>
      <c r="J72" s="37">
        <f>I72/G72*100</f>
        <v>9.64722822174226</v>
      </c>
    </row>
    <row r="73" spans="1:10" ht="12.75">
      <c r="A73" s="18" t="s">
        <v>19</v>
      </c>
      <c r="B73" s="19" t="s">
        <v>20</v>
      </c>
      <c r="C73" s="37">
        <v>9451.2</v>
      </c>
      <c r="D73" s="26"/>
      <c r="E73" s="37">
        <v>3098.6</v>
      </c>
      <c r="F73" s="36">
        <f>E73/C73*100</f>
        <v>32.78525478246148</v>
      </c>
      <c r="G73" s="37"/>
      <c r="H73" s="37"/>
      <c r="I73" s="48"/>
      <c r="J73" s="37"/>
    </row>
    <row r="74" spans="1:10" ht="12.75">
      <c r="A74" s="18" t="s">
        <v>70</v>
      </c>
      <c r="B74" s="19" t="s">
        <v>21</v>
      </c>
      <c r="C74" s="37">
        <v>12543</v>
      </c>
      <c r="D74" s="26"/>
      <c r="E74" s="37">
        <v>901.5</v>
      </c>
      <c r="F74" s="36">
        <f>E74/C74*100</f>
        <v>7.1872757713465685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17.2</v>
      </c>
      <c r="F75" s="39">
        <f>E75/C75*100</f>
        <v>16.699029126213592</v>
      </c>
      <c r="G75" s="40">
        <v>152</v>
      </c>
      <c r="H75" s="40"/>
      <c r="I75" s="45">
        <v>0</v>
      </c>
      <c r="J75" s="37"/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80</v>
      </c>
      <c r="H76" s="40"/>
      <c r="I76" s="40"/>
      <c r="J76" s="37"/>
    </row>
    <row r="77" spans="1:10" s="7" customFormat="1" ht="34.5" thickBot="1">
      <c r="A77" s="60" t="s">
        <v>35</v>
      </c>
      <c r="B77" s="17" t="s">
        <v>73</v>
      </c>
      <c r="C77" s="43">
        <v>12970.9</v>
      </c>
      <c r="D77" s="69"/>
      <c r="E77" s="43">
        <v>1198.7</v>
      </c>
      <c r="F77" s="39">
        <f>E77/C77*100</f>
        <v>9.241455874303249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242577.49999999997</v>
      </c>
      <c r="D79" s="68">
        <f>D77+D76+D75+D70+D69+D64+D32+D31+D30+D29+D28+D27+D7</f>
        <v>0</v>
      </c>
      <c r="E79" s="68">
        <f>E77+E76+E75+E70+E69+E64+E32+E31+E30+E29+E28+E27+E7</f>
        <v>28010.399999999998</v>
      </c>
      <c r="F79" s="74">
        <f>E79/C79*100</f>
        <v>11.546990137172656</v>
      </c>
      <c r="G79" s="68">
        <f>G77+G76+G75+G70+G69+G64+G32+G31+G30+G29+G28+G27+G7</f>
        <v>34428.3</v>
      </c>
      <c r="H79" s="68">
        <f>H77+H76+H75+H70+H69+H64+H32+H31+H30+H29+H28+H27+H7</f>
        <v>0</v>
      </c>
      <c r="I79" s="68">
        <f>I77+I76+I75+I70+I69+I64+I32+I31+I30+I29+I28+I27+I7</f>
        <v>2716.2</v>
      </c>
      <c r="J79" s="75">
        <f>I79/G79*100</f>
        <v>7.889439792263921</v>
      </c>
    </row>
    <row r="80" spans="1:9" ht="39" customHeight="1">
      <c r="A80" s="4" t="s">
        <v>80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1">
      <selection activeCell="C51" sqref="C51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89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90</v>
      </c>
      <c r="F6" s="15" t="s">
        <v>64</v>
      </c>
      <c r="G6" s="15" t="s">
        <v>41</v>
      </c>
      <c r="H6" s="15" t="s">
        <v>60</v>
      </c>
      <c r="I6" s="35" t="s">
        <v>90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29725.4</v>
      </c>
      <c r="D7" s="39">
        <f>D9+D13+D17+D22+D24+D25+D26+D23</f>
        <v>0</v>
      </c>
      <c r="E7" s="39">
        <f>E9+E13+E17+E22+E24+E25+E26+E23</f>
        <v>5891.599999999999</v>
      </c>
      <c r="F7" s="39">
        <f>E7/C7*100</f>
        <v>19.820086525328502</v>
      </c>
      <c r="G7" s="39">
        <f>G9+G13+G17+G22+G24+G25+G26+G23</f>
        <v>13857.6</v>
      </c>
      <c r="H7" s="39">
        <f>H9+H13+H17+H22+H24+H25+H26+H23</f>
        <v>0</v>
      </c>
      <c r="I7" s="39">
        <f>I9+I13+I17+I22+I24+I25+I26+I23</f>
        <v>2971.6000000000004</v>
      </c>
      <c r="J7" s="43">
        <f>I7/G7*100</f>
        <v>21.443828657198942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123.5</v>
      </c>
      <c r="F9" s="39">
        <f aca="true" t="shared" si="0" ref="F9:F23">E9/C9*100</f>
        <v>15.670600177642429</v>
      </c>
      <c r="G9" s="40">
        <v>3884.2</v>
      </c>
      <c r="H9" s="27"/>
      <c r="I9" s="45">
        <v>716.7</v>
      </c>
      <c r="J9" s="43">
        <f>I9/G9*100</f>
        <v>18.45167602080223</v>
      </c>
    </row>
    <row r="10" spans="1:10" ht="12.75">
      <c r="A10" s="18" t="s">
        <v>44</v>
      </c>
      <c r="B10" s="19"/>
      <c r="C10" s="26">
        <v>605.3</v>
      </c>
      <c r="D10" s="26"/>
      <c r="E10" s="37">
        <v>84.7</v>
      </c>
      <c r="F10" s="36">
        <f t="shared" si="0"/>
        <v>13.993061291921363</v>
      </c>
      <c r="G10" s="37">
        <v>2971.9</v>
      </c>
      <c r="H10" s="26"/>
      <c r="I10" s="48">
        <v>564.2</v>
      </c>
      <c r="J10" s="44">
        <f>I10/G10*100</f>
        <v>18.98448803795552</v>
      </c>
    </row>
    <row r="11" spans="1:10" ht="12.75">
      <c r="A11" s="18" t="s">
        <v>45</v>
      </c>
      <c r="B11" s="19"/>
      <c r="C11" s="26">
        <v>182.8</v>
      </c>
      <c r="D11" s="26"/>
      <c r="E11" s="37">
        <v>38.8</v>
      </c>
      <c r="F11" s="36">
        <f t="shared" si="0"/>
        <v>21.225382932166298</v>
      </c>
      <c r="G11" s="26">
        <v>895.5</v>
      </c>
      <c r="H11" s="26"/>
      <c r="I11" s="48">
        <v>135.7</v>
      </c>
      <c r="J11" s="44">
        <f>I11/G11*100</f>
        <v>15.153545505304297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16.799999999999727</v>
      </c>
      <c r="H12" s="37">
        <f>H9-H10-H11</f>
        <v>0</v>
      </c>
      <c r="I12" s="37">
        <f>I9-I10-I11</f>
        <v>16.80000000000001</v>
      </c>
      <c r="J12" s="44">
        <f>I12/G12*100</f>
        <v>100.00000000000169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236.3</v>
      </c>
      <c r="F13" s="39">
        <f t="shared" si="0"/>
        <v>20.251971203291056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133.7</v>
      </c>
      <c r="F14" s="36">
        <f t="shared" si="0"/>
        <v>20.835281284089135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65.6</v>
      </c>
      <c r="F15" s="36">
        <f t="shared" si="0"/>
        <v>33.84932920536635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37.00000000000003</v>
      </c>
      <c r="F16" s="36">
        <f t="shared" si="0"/>
        <v>11.168125565952321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19774.3</v>
      </c>
      <c r="D17" s="27"/>
      <c r="E17" s="27">
        <v>3857</v>
      </c>
      <c r="F17" s="39">
        <f t="shared" si="0"/>
        <v>19.505115225317713</v>
      </c>
      <c r="G17" s="40">
        <v>8219</v>
      </c>
      <c r="H17" s="27"/>
      <c r="I17" s="45">
        <v>1893.6</v>
      </c>
      <c r="J17" s="43">
        <f>I17/G17*100</f>
        <v>23.039299184815672</v>
      </c>
    </row>
    <row r="18" spans="1:10" ht="12.75">
      <c r="A18" s="18" t="s">
        <v>46</v>
      </c>
      <c r="B18" s="19"/>
      <c r="C18" s="26">
        <v>11729.4</v>
      </c>
      <c r="D18" s="26"/>
      <c r="E18" s="37">
        <v>2063.8</v>
      </c>
      <c r="F18" s="36">
        <f t="shared" si="0"/>
        <v>17.59510290381435</v>
      </c>
      <c r="G18" s="37">
        <v>4988.8</v>
      </c>
      <c r="H18" s="26"/>
      <c r="I18" s="48">
        <v>933</v>
      </c>
      <c r="J18" s="44">
        <f>I18/G18*100</f>
        <v>18.701892238614494</v>
      </c>
    </row>
    <row r="19" spans="1:10" ht="12.75">
      <c r="A19" s="18" t="s">
        <v>47</v>
      </c>
      <c r="B19" s="19"/>
      <c r="C19" s="26">
        <v>3458.2</v>
      </c>
      <c r="D19" s="26"/>
      <c r="E19" s="37">
        <v>585.7</v>
      </c>
      <c r="F19" s="36">
        <f t="shared" si="0"/>
        <v>16.9365565901336</v>
      </c>
      <c r="G19" s="37">
        <v>1412.2</v>
      </c>
      <c r="H19" s="26"/>
      <c r="I19" s="48">
        <v>244.1</v>
      </c>
      <c r="J19" s="44">
        <f>I19/G19*100</f>
        <v>17.28508709814474</v>
      </c>
    </row>
    <row r="20" spans="1:10" ht="12.75">
      <c r="A20" s="18" t="s">
        <v>48</v>
      </c>
      <c r="B20" s="19"/>
      <c r="C20" s="26">
        <v>1789.4</v>
      </c>
      <c r="D20" s="26"/>
      <c r="E20" s="26">
        <v>630</v>
      </c>
      <c r="F20" s="36">
        <f t="shared" si="0"/>
        <v>35.207332066614505</v>
      </c>
      <c r="G20" s="26">
        <v>188.5</v>
      </c>
      <c r="H20" s="26"/>
      <c r="I20" s="48">
        <v>68.3</v>
      </c>
      <c r="J20" s="44">
        <f>I20/G20*100</f>
        <v>36.23342175066313</v>
      </c>
    </row>
    <row r="21" spans="1:10" ht="12.75" customHeight="1">
      <c r="A21" s="18" t="s">
        <v>3</v>
      </c>
      <c r="B21" s="19"/>
      <c r="C21" s="26">
        <f>C17-C18-C19-C20</f>
        <v>2797.2999999999997</v>
      </c>
      <c r="D21" s="26">
        <f>D17-D18-D19-D20</f>
        <v>0</v>
      </c>
      <c r="E21" s="26">
        <f>E17-E18-E19-E20</f>
        <v>577.4999999999998</v>
      </c>
      <c r="F21" s="36">
        <f t="shared" si="0"/>
        <v>20.64490758946126</v>
      </c>
      <c r="G21" s="26">
        <f>G17-G18-G19-G20</f>
        <v>1629.4999999999998</v>
      </c>
      <c r="H21" s="26">
        <f>H17-H18-H19-H20</f>
        <v>0</v>
      </c>
      <c r="I21" s="26">
        <f>I17-I18-I19-I20</f>
        <v>648.1999999999999</v>
      </c>
      <c r="J21" s="44">
        <f>I21/G21*100</f>
        <v>39.77907333537895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75.7</v>
      </c>
      <c r="F23" s="36">
        <f t="shared" si="0"/>
        <v>18.136080498322954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200</v>
      </c>
      <c r="D25" s="27"/>
      <c r="E25" s="40"/>
      <c r="F25" s="36">
        <f>E25/C25*100</f>
        <v>0</v>
      </c>
      <c r="G25" s="40">
        <v>206.9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7378.8</v>
      </c>
      <c r="D26" s="27"/>
      <c r="E26" s="40">
        <v>1599.1</v>
      </c>
      <c r="F26" s="39">
        <f>E26/C26*100</f>
        <v>21.671545508754807</v>
      </c>
      <c r="G26" s="40">
        <v>1524.5</v>
      </c>
      <c r="H26" s="40"/>
      <c r="I26" s="45">
        <v>361.3</v>
      </c>
      <c r="J26" s="43">
        <f t="shared" si="1"/>
        <v>23.699573630698588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142.7</v>
      </c>
      <c r="F27" s="39">
        <f>E27/C27*100</f>
        <v>24.995620949378175</v>
      </c>
      <c r="G27" s="40">
        <v>570.9</v>
      </c>
      <c r="H27" s="27"/>
      <c r="I27" s="45">
        <v>129.9</v>
      </c>
      <c r="J27" s="43">
        <f t="shared" si="1"/>
        <v>22.75354703100368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138.2</v>
      </c>
      <c r="F28" s="39">
        <f>E28/C28*100</f>
        <v>15.60347747544315</v>
      </c>
      <c r="G28" s="40">
        <v>2419</v>
      </c>
      <c r="H28" s="27"/>
      <c r="I28" s="45">
        <v>379.6</v>
      </c>
      <c r="J28" s="43">
        <f t="shared" si="1"/>
        <v>15.692434890450603</v>
      </c>
    </row>
    <row r="29" spans="1:10" s="7" customFormat="1" ht="22.5">
      <c r="A29" s="16" t="s">
        <v>29</v>
      </c>
      <c r="B29" s="20" t="s">
        <v>23</v>
      </c>
      <c r="C29" s="40">
        <v>34484.4</v>
      </c>
      <c r="D29" s="27"/>
      <c r="E29" s="40">
        <v>1876.3</v>
      </c>
      <c r="F29" s="39">
        <f>E29/C29*100</f>
        <v>5.441011007876025</v>
      </c>
      <c r="G29" s="40">
        <v>13839.8</v>
      </c>
      <c r="H29" s="27"/>
      <c r="I29" s="45">
        <v>559.6</v>
      </c>
      <c r="J29" s="43">
        <f t="shared" si="1"/>
        <v>4.0434110319513294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4416.9</v>
      </c>
      <c r="H30" s="27"/>
      <c r="I30" s="45">
        <v>580.1</v>
      </c>
      <c r="J30" s="43">
        <f t="shared" si="1"/>
        <v>13.133645769657454</v>
      </c>
    </row>
    <row r="31" spans="1:10" s="7" customFormat="1" ht="25.5" customHeight="1">
      <c r="A31" s="16" t="s">
        <v>30</v>
      </c>
      <c r="B31" s="20" t="s">
        <v>26</v>
      </c>
      <c r="C31" s="40">
        <v>20</v>
      </c>
      <c r="D31" s="40"/>
      <c r="E31" s="40"/>
      <c r="F31" s="39">
        <f aca="true" t="shared" si="2" ref="F31:F36">E31/C31*100</f>
        <v>0</v>
      </c>
      <c r="G31" s="40">
        <v>90.5</v>
      </c>
      <c r="H31" s="27"/>
      <c r="I31" s="45"/>
      <c r="J31" s="43">
        <f t="shared" si="1"/>
        <v>0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126533.4</v>
      </c>
      <c r="D32" s="40">
        <f>D38+D43+D59+D56+D53</f>
        <v>0</v>
      </c>
      <c r="E32" s="40">
        <f>E38+E43+E59+E56+E53</f>
        <v>27532.899999999998</v>
      </c>
      <c r="F32" s="39">
        <f t="shared" si="2"/>
        <v>21.759393172079466</v>
      </c>
      <c r="G32" s="40">
        <f>G38+G43+G59+G56+G53</f>
        <v>63.5</v>
      </c>
      <c r="H32" s="40">
        <f>H38+H43+H59+H56+H53</f>
        <v>0</v>
      </c>
      <c r="I32" s="40">
        <f>I38+I43+I59+I56+I53</f>
        <v>0</v>
      </c>
      <c r="J32" s="43">
        <f t="shared" si="1"/>
        <v>0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72681.7</v>
      </c>
      <c r="D33" s="37">
        <f t="shared" si="3"/>
        <v>0</v>
      </c>
      <c r="E33" s="37">
        <f t="shared" si="3"/>
        <v>14695.900000000001</v>
      </c>
      <c r="F33" s="36">
        <f t="shared" si="2"/>
        <v>20.21953256459329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3"/>
        <v>21949.1</v>
      </c>
      <c r="D34" s="37">
        <f t="shared" si="3"/>
        <v>0</v>
      </c>
      <c r="E34" s="37">
        <f t="shared" si="3"/>
        <v>3997.2</v>
      </c>
      <c r="F34" s="36">
        <f t="shared" si="2"/>
        <v>18.21122506161984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C41+C46+C62+C57</f>
        <v>7415</v>
      </c>
      <c r="D35" s="37">
        <f>D41+D46+D62+D57</f>
        <v>0</v>
      </c>
      <c r="E35" s="37">
        <f>E41+E46+E62+E57</f>
        <v>2519.8999999999996</v>
      </c>
      <c r="F35" s="36">
        <f t="shared" si="2"/>
        <v>33.983816587997296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24487.6</v>
      </c>
      <c r="D36" s="37">
        <f>D32-D33-D34-D35</f>
        <v>0</v>
      </c>
      <c r="E36" s="37">
        <f>E32-E33-E34-E35</f>
        <v>6319.899999999996</v>
      </c>
      <c r="F36" s="36">
        <f t="shared" si="2"/>
        <v>25.808572502001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25310.6</v>
      </c>
      <c r="D38" s="27"/>
      <c r="E38" s="27">
        <v>5634.6</v>
      </c>
      <c r="F38" s="39">
        <f aca="true" t="shared" si="4" ref="F38:F50">E38/C38*100</f>
        <v>22.261819158771427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2323.6</v>
      </c>
      <c r="F39" s="36">
        <f t="shared" si="4"/>
        <v>19.514899049282764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665.8</v>
      </c>
      <c r="F40" s="36">
        <f t="shared" si="4"/>
        <v>18.516561448396697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2719.1</v>
      </c>
      <c r="D41" s="26"/>
      <c r="E41" s="37">
        <v>841.8</v>
      </c>
      <c r="F41" s="36">
        <f t="shared" si="4"/>
        <v>30.958773123459967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7088.999999999998</v>
      </c>
      <c r="D42" s="26">
        <f>D38-D39-D40-D41</f>
        <v>0</v>
      </c>
      <c r="E42" s="26">
        <f>E38-E39-E40-E41</f>
        <v>1803.4000000000008</v>
      </c>
      <c r="F42" s="36">
        <f t="shared" si="4"/>
        <v>25.439413175342096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97188.3</v>
      </c>
      <c r="D43" s="27"/>
      <c r="E43" s="40">
        <v>21299.6</v>
      </c>
      <c r="F43" s="39">
        <f t="shared" si="4"/>
        <v>21.91580673805386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60289.4</v>
      </c>
      <c r="D44" s="26"/>
      <c r="E44" s="37">
        <v>12287.1</v>
      </c>
      <c r="F44" s="36">
        <f t="shared" si="4"/>
        <v>20.38019950439049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18206.8</v>
      </c>
      <c r="D45" s="26"/>
      <c r="E45" s="37">
        <v>3314.1</v>
      </c>
      <c r="F45" s="36">
        <f t="shared" si="4"/>
        <v>18.20253971043786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4691.9</v>
      </c>
      <c r="D46" s="26"/>
      <c r="E46" s="37">
        <v>1678.1</v>
      </c>
      <c r="F46" s="36">
        <f t="shared" si="4"/>
        <v>35.765894413776934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14000.200000000003</v>
      </c>
      <c r="D47" s="26">
        <f>D43-D44-D45-D46</f>
        <v>0</v>
      </c>
      <c r="E47" s="26">
        <f>E43-E44-E45-E46</f>
        <v>4020.299999999998</v>
      </c>
      <c r="F47" s="36">
        <f t="shared" si="4"/>
        <v>28.716018342595085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63546</v>
      </c>
      <c r="D48" s="28"/>
      <c r="E48" s="47">
        <v>12582.9</v>
      </c>
      <c r="F48" s="39">
        <f t="shared" si="4"/>
        <v>19.80124634123312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47691</v>
      </c>
      <c r="D49" s="29"/>
      <c r="E49" s="29">
        <v>9653.9</v>
      </c>
      <c r="F49" s="36">
        <f t="shared" si="4"/>
        <v>20.242603426222978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15032.5</v>
      </c>
      <c r="D50" s="29"/>
      <c r="E50" s="29">
        <v>2601.3</v>
      </c>
      <c r="F50" s="36">
        <f t="shared" si="4"/>
        <v>17.30450690171296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822.5</v>
      </c>
      <c r="D52" s="29">
        <f>D48-D49-D50</f>
        <v>0</v>
      </c>
      <c r="E52" s="29">
        <f>E48-E49-E50</f>
        <v>327.6999999999998</v>
      </c>
      <c r="F52" s="36">
        <f>E52/C52*100</f>
        <v>39.84194528875378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/>
      <c r="F53" s="39"/>
      <c r="G53" s="28">
        <v>63.5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29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68.7</v>
      </c>
      <c r="F56" s="39">
        <f aca="true" t="shared" si="5" ref="F56:F61">E56/C56*100</f>
        <v>4.515577757328776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5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68.7</v>
      </c>
      <c r="F58" s="36">
        <f t="shared" si="5"/>
        <v>4.527481217872677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2407.6</v>
      </c>
      <c r="D59" s="28"/>
      <c r="E59" s="28">
        <v>530</v>
      </c>
      <c r="F59" s="39">
        <f t="shared" si="5"/>
        <v>22.013623525502577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85.2</v>
      </c>
      <c r="F60" s="36">
        <f t="shared" si="5"/>
        <v>17.548918640576723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17.3</v>
      </c>
      <c r="F61" s="36">
        <f t="shared" si="5"/>
        <v>11.800818553888131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1775.5</v>
      </c>
      <c r="D63" s="29">
        <f>D59-D60-D61-D62</f>
        <v>0</v>
      </c>
      <c r="E63" s="29">
        <f>E59-E60-E61-E62</f>
        <v>427.5</v>
      </c>
      <c r="F63" s="36">
        <f aca="true" t="shared" si="6" ref="F63:F70">E63/C63*100</f>
        <v>24.07772458462405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14892.8</v>
      </c>
      <c r="D64" s="27"/>
      <c r="E64" s="40">
        <v>3079.3</v>
      </c>
      <c r="F64" s="39">
        <f t="shared" si="6"/>
        <v>20.676434250107437</v>
      </c>
      <c r="G64" s="40">
        <v>22</v>
      </c>
      <c r="H64" s="27"/>
      <c r="I64" s="45">
        <v>4.5</v>
      </c>
      <c r="J64" s="40">
        <f>I64/G64*100</f>
        <v>20.454545454545457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1743.6</v>
      </c>
      <c r="F65" s="36">
        <f t="shared" si="6"/>
        <v>19.798337648180954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442.8</v>
      </c>
      <c r="F66" s="36">
        <f t="shared" si="6"/>
        <v>16.648494191074185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1340.3</v>
      </c>
      <c r="D67" s="26"/>
      <c r="E67" s="37">
        <v>261.8</v>
      </c>
      <c r="F67" s="36">
        <f t="shared" si="6"/>
        <v>19.53294038648064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2086</v>
      </c>
      <c r="D68" s="26">
        <f>D64-D65-D66-D67</f>
        <v>0</v>
      </c>
      <c r="E68" s="26">
        <f>E64-E65-E66-E67</f>
        <v>631.1000000000004</v>
      </c>
      <c r="F68" s="36">
        <f t="shared" si="6"/>
        <v>30.254074784276142</v>
      </c>
      <c r="G68" s="37">
        <v>22</v>
      </c>
      <c r="H68" s="26"/>
      <c r="I68" s="48">
        <v>4.5</v>
      </c>
      <c r="J68" s="40">
        <f>I68/G68*100</f>
        <v>20.454545454545457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5</v>
      </c>
      <c r="F69" s="36">
        <f t="shared" si="6"/>
        <v>11.11111111111111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22246</v>
      </c>
      <c r="D70" s="40">
        <f>D72+D73+D74</f>
        <v>0</v>
      </c>
      <c r="E70" s="40">
        <f>E72+E73+E74</f>
        <v>6638</v>
      </c>
      <c r="F70" s="36">
        <f t="shared" si="6"/>
        <v>29.83907219275375</v>
      </c>
      <c r="G70" s="40">
        <f>G72+G73+G74</f>
        <v>428.8</v>
      </c>
      <c r="H70" s="40">
        <f>H72+H73+H74</f>
        <v>0</v>
      </c>
      <c r="I70" s="40">
        <f>I72+I73+I74</f>
        <v>199.5</v>
      </c>
      <c r="J70" s="40">
        <f>I70/G70*100</f>
        <v>46.52518656716418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85.9</v>
      </c>
      <c r="F72" s="36">
        <f>E72/C72*100</f>
        <v>34.114376489277205</v>
      </c>
      <c r="G72" s="37">
        <v>428.8</v>
      </c>
      <c r="H72" s="37"/>
      <c r="I72" s="48">
        <v>199.5</v>
      </c>
      <c r="J72" s="37">
        <f>I72/G72*100</f>
        <v>46.52518656716418</v>
      </c>
    </row>
    <row r="73" spans="1:10" ht="12.75">
      <c r="A73" s="18" t="s">
        <v>19</v>
      </c>
      <c r="B73" s="19" t="s">
        <v>20</v>
      </c>
      <c r="C73" s="37">
        <v>9451.2</v>
      </c>
      <c r="D73" s="26"/>
      <c r="E73" s="37">
        <v>4408.5</v>
      </c>
      <c r="F73" s="36">
        <f>E73/C73*100</f>
        <v>46.64487049263585</v>
      </c>
      <c r="G73" s="37"/>
      <c r="H73" s="37"/>
      <c r="I73" s="48"/>
      <c r="J73" s="37"/>
    </row>
    <row r="74" spans="1:10" ht="12.75">
      <c r="A74" s="18" t="s">
        <v>70</v>
      </c>
      <c r="B74" s="19" t="s">
        <v>21</v>
      </c>
      <c r="C74" s="37">
        <v>12543</v>
      </c>
      <c r="D74" s="26"/>
      <c r="E74" s="37">
        <v>2143.6</v>
      </c>
      <c r="F74" s="36">
        <f>E74/C74*100</f>
        <v>17.090010364346647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28.7</v>
      </c>
      <c r="F75" s="39">
        <f>E75/C75*100</f>
        <v>27.864077669902915</v>
      </c>
      <c r="G75" s="40">
        <v>152</v>
      </c>
      <c r="H75" s="40"/>
      <c r="I75" s="45">
        <v>0</v>
      </c>
      <c r="J75" s="37"/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80</v>
      </c>
      <c r="H76" s="40"/>
      <c r="I76" s="40">
        <v>1.9</v>
      </c>
      <c r="J76" s="37"/>
    </row>
    <row r="77" spans="1:10" s="7" customFormat="1" ht="34.5" thickBot="1">
      <c r="A77" s="60" t="s">
        <v>35</v>
      </c>
      <c r="B77" s="17" t="s">
        <v>73</v>
      </c>
      <c r="C77" s="43">
        <v>12970.9</v>
      </c>
      <c r="D77" s="69"/>
      <c r="E77" s="43">
        <v>3512.6</v>
      </c>
      <c r="F77" s="39">
        <f>E77/C77*100</f>
        <v>27.080618923898882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242577.49999999997</v>
      </c>
      <c r="D79" s="68">
        <f>D77+D76+D75+D70+D69+D64+D32+D31+D30+D29+D28+D27+D7</f>
        <v>0</v>
      </c>
      <c r="E79" s="68">
        <f>E77+E76+E75+E70+E69+E64+E32+E31+E30+E29+E28+E27+E7</f>
        <v>48845.299999999996</v>
      </c>
      <c r="F79" s="74">
        <f>E79/C79*100</f>
        <v>20.13595654996857</v>
      </c>
      <c r="G79" s="68">
        <f>G77+G76+G75+G70+G69+G64+G32+G31+G30+G29+G28+G27+G7</f>
        <v>35941</v>
      </c>
      <c r="H79" s="68">
        <f>H77+H76+H75+H70+H69+H64+H32+H31+H30+H29+H28+H27+H7</f>
        <v>0</v>
      </c>
      <c r="I79" s="68">
        <f>I77+I76+I75+I70+I69+I64+I32+I31+I30+I29+I28+I27+I7</f>
        <v>4826.700000000001</v>
      </c>
      <c r="J79" s="75">
        <f>I79/G79*100</f>
        <v>13.429509473859937</v>
      </c>
    </row>
    <row r="80" spans="1:9" ht="39" customHeight="1">
      <c r="A80" s="4" t="s">
        <v>80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28">
      <selection activeCell="F50" sqref="F50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91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92</v>
      </c>
      <c r="F6" s="15" t="s">
        <v>64</v>
      </c>
      <c r="G6" s="15" t="s">
        <v>41</v>
      </c>
      <c r="H6" s="15" t="s">
        <v>60</v>
      </c>
      <c r="I6" s="35" t="s">
        <v>92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29956.7</v>
      </c>
      <c r="D7" s="39">
        <f>D9+D13+D17+D22+D24+D25+D26+D23</f>
        <v>0</v>
      </c>
      <c r="E7" s="39">
        <f>E9+E13+E17+E22+E24+E25+E26+E23</f>
        <v>8938.3</v>
      </c>
      <c r="F7" s="39">
        <f>E7/C7*100</f>
        <v>29.837398645378162</v>
      </c>
      <c r="G7" s="39">
        <f>G9+G13+G17+G22+G24+G25+G26+G23</f>
        <v>13729.199999999999</v>
      </c>
      <c r="H7" s="39">
        <f>H9+H13+H17+H22+H24+H25+H26+H23</f>
        <v>0</v>
      </c>
      <c r="I7" s="39">
        <f>I9+I13+I17+I22+I24+I25+I26+I23</f>
        <v>5172.1</v>
      </c>
      <c r="J7" s="43">
        <f>I7/G7*100</f>
        <v>37.67226058328235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199</v>
      </c>
      <c r="F9" s="39">
        <f aca="true" t="shared" si="0" ref="F9:F23">E9/C9*100</f>
        <v>25.250602715391445</v>
      </c>
      <c r="G9" s="40">
        <v>3884.2</v>
      </c>
      <c r="H9" s="27"/>
      <c r="I9" s="45">
        <v>1296.3</v>
      </c>
      <c r="J9" s="43">
        <f>I9/G9*100</f>
        <v>33.373667679316206</v>
      </c>
    </row>
    <row r="10" spans="1:10" ht="12.75">
      <c r="A10" s="18" t="s">
        <v>44</v>
      </c>
      <c r="B10" s="19"/>
      <c r="C10" s="26">
        <v>605.3</v>
      </c>
      <c r="D10" s="26"/>
      <c r="E10" s="37">
        <v>151.6</v>
      </c>
      <c r="F10" s="36">
        <f t="shared" si="0"/>
        <v>25.04543201718156</v>
      </c>
      <c r="G10" s="37">
        <v>2971.9</v>
      </c>
      <c r="H10" s="26"/>
      <c r="I10" s="48">
        <v>984.7</v>
      </c>
      <c r="J10" s="44">
        <f>I10/G10*100</f>
        <v>33.13368552104714</v>
      </c>
    </row>
    <row r="11" spans="1:10" ht="12.75">
      <c r="A11" s="18" t="s">
        <v>45</v>
      </c>
      <c r="B11" s="19"/>
      <c r="C11" s="26">
        <v>182.8</v>
      </c>
      <c r="D11" s="26"/>
      <c r="E11" s="37">
        <v>47.4</v>
      </c>
      <c r="F11" s="36">
        <f t="shared" si="0"/>
        <v>25.929978118161923</v>
      </c>
      <c r="G11" s="26">
        <v>895.5</v>
      </c>
      <c r="H11" s="26"/>
      <c r="I11" s="48">
        <v>294.8</v>
      </c>
      <c r="J11" s="44">
        <f>I11/G11*100</f>
        <v>32.92015633724177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16.799999999999727</v>
      </c>
      <c r="H12" s="37">
        <f>H9-H10-H11</f>
        <v>0</v>
      </c>
      <c r="I12" s="37">
        <f>I9-I10-I11</f>
        <v>16.799999999999898</v>
      </c>
      <c r="J12" s="44">
        <f>I12/G12*100</f>
        <v>100.00000000000102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334.9</v>
      </c>
      <c r="F13" s="39">
        <f t="shared" si="0"/>
        <v>28.702434007541992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205.9</v>
      </c>
      <c r="F14" s="36">
        <f t="shared" si="0"/>
        <v>32.0866448496182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79.1</v>
      </c>
      <c r="F15" s="36">
        <f t="shared" si="0"/>
        <v>40.81527347781217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49.89999999999998</v>
      </c>
      <c r="F16" s="36">
        <f t="shared" si="0"/>
        <v>15.061877452460005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5950.6</v>
      </c>
      <c r="F17" s="39">
        <f t="shared" si="0"/>
        <v>30.043975906655966</v>
      </c>
      <c r="G17" s="40">
        <v>8219.9</v>
      </c>
      <c r="H17" s="27"/>
      <c r="I17" s="45">
        <v>2846.7</v>
      </c>
      <c r="J17" s="43">
        <f>I17/G17*100</f>
        <v>34.631808172848814</v>
      </c>
    </row>
    <row r="18" spans="1:10" ht="12.75">
      <c r="A18" s="18" t="s">
        <v>46</v>
      </c>
      <c r="B18" s="19"/>
      <c r="C18" s="26">
        <v>11963.8</v>
      </c>
      <c r="D18" s="26"/>
      <c r="E18" s="37">
        <v>3375.4</v>
      </c>
      <c r="F18" s="36">
        <f t="shared" si="0"/>
        <v>28.21344388906535</v>
      </c>
      <c r="G18" s="37">
        <v>4986.9</v>
      </c>
      <c r="H18" s="26"/>
      <c r="I18" s="48">
        <v>1546.7</v>
      </c>
      <c r="J18" s="44">
        <f>I18/G18*100</f>
        <v>31.015259981150617</v>
      </c>
    </row>
    <row r="19" spans="1:10" ht="12.75">
      <c r="A19" s="18" t="s">
        <v>47</v>
      </c>
      <c r="B19" s="19"/>
      <c r="C19" s="26">
        <v>3458.2</v>
      </c>
      <c r="D19" s="26"/>
      <c r="E19" s="37">
        <v>978.2</v>
      </c>
      <c r="F19" s="36">
        <f t="shared" si="0"/>
        <v>28.28639176450177</v>
      </c>
      <c r="G19" s="37">
        <v>1412.2</v>
      </c>
      <c r="H19" s="26"/>
      <c r="I19" s="48">
        <v>463.5</v>
      </c>
      <c r="J19" s="44">
        <f>I19/G19*100</f>
        <v>32.82113015153661</v>
      </c>
    </row>
    <row r="20" spans="1:10" ht="12.75">
      <c r="A20" s="18" t="s">
        <v>48</v>
      </c>
      <c r="B20" s="19"/>
      <c r="C20" s="26">
        <v>1789.4</v>
      </c>
      <c r="D20" s="26"/>
      <c r="E20" s="26">
        <v>778.8</v>
      </c>
      <c r="F20" s="36">
        <f t="shared" si="0"/>
        <v>43.522968592824405</v>
      </c>
      <c r="G20" s="26">
        <v>188.5</v>
      </c>
      <c r="H20" s="26"/>
      <c r="I20" s="48">
        <v>88.6</v>
      </c>
      <c r="J20" s="44">
        <f>I20/G20*100</f>
        <v>47.00265251989389</v>
      </c>
    </row>
    <row r="21" spans="1:10" ht="12.75" customHeight="1">
      <c r="A21" s="18" t="s">
        <v>3</v>
      </c>
      <c r="B21" s="19"/>
      <c r="C21" s="26">
        <f>C17-C18-C19-C20</f>
        <v>2594.9</v>
      </c>
      <c r="D21" s="26">
        <f>D17-D18-D19-D20</f>
        <v>0</v>
      </c>
      <c r="E21" s="26">
        <f>E17-E18-E19-E20</f>
        <v>818.2000000000003</v>
      </c>
      <c r="F21" s="36">
        <f t="shared" si="0"/>
        <v>31.531080195768634</v>
      </c>
      <c r="G21" s="26">
        <f>G17-G18-G19-G20</f>
        <v>1632.3</v>
      </c>
      <c r="H21" s="26">
        <f>H17-H18-H19-H20</f>
        <v>0</v>
      </c>
      <c r="I21" s="26">
        <f>I17-I18-I19-I20</f>
        <v>747.8999999999997</v>
      </c>
      <c r="J21" s="44">
        <f>I21/G21*100</f>
        <v>45.81878331189118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127.4</v>
      </c>
      <c r="F23" s="36">
        <f t="shared" si="0"/>
        <v>30.522280785816964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189.3</v>
      </c>
      <c r="D25" s="27"/>
      <c r="E25" s="40"/>
      <c r="F25" s="36">
        <f>E25/C25*100</f>
        <v>0</v>
      </c>
      <c r="G25" s="40">
        <v>206.9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7588.8</v>
      </c>
      <c r="D26" s="27"/>
      <c r="E26" s="40">
        <v>2326.4</v>
      </c>
      <c r="F26" s="39">
        <f>E26/C26*100</f>
        <v>30.65570314147164</v>
      </c>
      <c r="G26" s="40">
        <v>1395.2</v>
      </c>
      <c r="H26" s="40"/>
      <c r="I26" s="45">
        <v>1029.1</v>
      </c>
      <c r="J26" s="43">
        <f t="shared" si="1"/>
        <v>73.76003440366972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285.4</v>
      </c>
      <c r="F27" s="39">
        <f>E27/C27*100</f>
        <v>49.99124189875635</v>
      </c>
      <c r="G27" s="40">
        <v>570.9</v>
      </c>
      <c r="H27" s="27"/>
      <c r="I27" s="45">
        <v>180.1</v>
      </c>
      <c r="J27" s="43">
        <f t="shared" si="1"/>
        <v>31.546680679628658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228</v>
      </c>
      <c r="F28" s="39">
        <f>E28/C28*100</f>
        <v>25.742350683075532</v>
      </c>
      <c r="G28" s="40">
        <v>3039</v>
      </c>
      <c r="H28" s="27"/>
      <c r="I28" s="45">
        <v>707.2</v>
      </c>
      <c r="J28" s="43">
        <f t="shared" si="1"/>
        <v>23.270812767357686</v>
      </c>
    </row>
    <row r="29" spans="1:10" s="7" customFormat="1" ht="22.5">
      <c r="A29" s="16" t="s">
        <v>29</v>
      </c>
      <c r="B29" s="20" t="s">
        <v>23</v>
      </c>
      <c r="C29" s="40">
        <v>35237.5</v>
      </c>
      <c r="D29" s="27"/>
      <c r="E29" s="40">
        <v>4922.8</v>
      </c>
      <c r="F29" s="39">
        <f>E29/C29*100</f>
        <v>13.97034409365023</v>
      </c>
      <c r="G29" s="40">
        <v>13834.4</v>
      </c>
      <c r="H29" s="27"/>
      <c r="I29" s="45">
        <v>969.9</v>
      </c>
      <c r="J29" s="43">
        <f t="shared" si="1"/>
        <v>7.010784710576534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9444.4</v>
      </c>
      <c r="H30" s="27"/>
      <c r="I30" s="45">
        <v>959.7</v>
      </c>
      <c r="J30" s="43">
        <f t="shared" si="1"/>
        <v>10.161577230951675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102.5</v>
      </c>
      <c r="H31" s="27"/>
      <c r="I31" s="45">
        <v>41.5</v>
      </c>
      <c r="J31" s="43">
        <f t="shared" si="1"/>
        <v>40.487804878048784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133145.19999999998</v>
      </c>
      <c r="D32" s="40">
        <f>D38+D43+D59+D56+D53</f>
        <v>0</v>
      </c>
      <c r="E32" s="40">
        <f>E38+E43+E59+E56+E53</f>
        <v>47047.399999999994</v>
      </c>
      <c r="F32" s="39">
        <f t="shared" si="2"/>
        <v>35.33540826105635</v>
      </c>
      <c r="G32" s="40">
        <f>G38+G43+G59+G56+G53</f>
        <v>51</v>
      </c>
      <c r="H32" s="40">
        <f>H38+H43+H59+H56+H53</f>
        <v>0</v>
      </c>
      <c r="I32" s="40">
        <f>I38+I43+I59+I56+I53</f>
        <v>0</v>
      </c>
      <c r="J32" s="43">
        <f t="shared" si="1"/>
        <v>0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76339</v>
      </c>
      <c r="D33" s="37">
        <f t="shared" si="3"/>
        <v>0</v>
      </c>
      <c r="E33" s="37">
        <f t="shared" si="3"/>
        <v>25389.8</v>
      </c>
      <c r="F33" s="36">
        <f t="shared" si="2"/>
        <v>33.25927769554225</v>
      </c>
      <c r="G33" s="26"/>
      <c r="H33" s="26"/>
      <c r="I33" s="30"/>
      <c r="J33" s="26"/>
    </row>
    <row r="34" spans="1:10" ht="12.75">
      <c r="A34" s="18" t="s">
        <v>50</v>
      </c>
      <c r="B34" s="19"/>
      <c r="C34" s="37">
        <f t="shared" si="3"/>
        <v>23051.5</v>
      </c>
      <c r="D34" s="37">
        <f t="shared" si="3"/>
        <v>0</v>
      </c>
      <c r="E34" s="37">
        <f t="shared" si="3"/>
        <v>7866.900000000001</v>
      </c>
      <c r="F34" s="36">
        <f t="shared" si="2"/>
        <v>34.12749712600048</v>
      </c>
      <c r="G34" s="26"/>
      <c r="H34" s="26"/>
      <c r="I34" s="30"/>
      <c r="J34" s="26"/>
    </row>
    <row r="35" spans="1:12" ht="12.75">
      <c r="A35" s="18" t="s">
        <v>48</v>
      </c>
      <c r="B35" s="19"/>
      <c r="C35" s="37">
        <f>C41+C46+C62+C57</f>
        <v>7444.799999999999</v>
      </c>
      <c r="D35" s="37">
        <f>D41+D46+D62+D57</f>
        <v>0</v>
      </c>
      <c r="E35" s="37">
        <f>E41+E46+E62+E57</f>
        <v>3161.1</v>
      </c>
      <c r="F35" s="36">
        <f t="shared" si="2"/>
        <v>42.46050934880722</v>
      </c>
      <c r="G35" s="26"/>
      <c r="H35" s="26"/>
      <c r="I35" s="30"/>
      <c r="J35" s="26"/>
      <c r="L35" s="38"/>
    </row>
    <row r="36" spans="1:10" ht="12.75">
      <c r="A36" s="18" t="s">
        <v>3</v>
      </c>
      <c r="B36" s="19"/>
      <c r="C36" s="37">
        <f>C32-C33-C34-C35</f>
        <v>26309.899999999983</v>
      </c>
      <c r="D36" s="37">
        <f>D32-D33-D34-D35</f>
        <v>0</v>
      </c>
      <c r="E36" s="37">
        <f>E32-E33-E34-E35</f>
        <v>10629.599999999993</v>
      </c>
      <c r="F36" s="36">
        <f t="shared" si="2"/>
        <v>40.401521860592396</v>
      </c>
      <c r="G36" s="26"/>
      <c r="H36" s="26"/>
      <c r="I36" s="30"/>
      <c r="J36" s="26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26"/>
    </row>
    <row r="38" spans="1:10" s="7" customFormat="1" ht="14.25" customHeight="1">
      <c r="A38" s="16" t="s">
        <v>7</v>
      </c>
      <c r="B38" s="20" t="s">
        <v>8</v>
      </c>
      <c r="C38" s="27">
        <v>25557.2</v>
      </c>
      <c r="D38" s="27"/>
      <c r="E38" s="27">
        <v>9378.3</v>
      </c>
      <c r="F38" s="39">
        <f aca="true" t="shared" si="4" ref="F38:F50">E38/C38*100</f>
        <v>36.695334387178555</v>
      </c>
      <c r="G38" s="26"/>
      <c r="H38" s="26"/>
      <c r="I38" s="30"/>
      <c r="J38" s="27"/>
    </row>
    <row r="39" spans="1:10" ht="12.75">
      <c r="A39" s="18" t="s">
        <v>51</v>
      </c>
      <c r="B39" s="20"/>
      <c r="C39" s="37">
        <v>11906.8</v>
      </c>
      <c r="D39" s="26"/>
      <c r="E39" s="37">
        <v>3961.4</v>
      </c>
      <c r="F39" s="36">
        <f t="shared" si="4"/>
        <v>33.27006416501495</v>
      </c>
      <c r="G39" s="26"/>
      <c r="H39" s="26"/>
      <c r="I39" s="30"/>
      <c r="J39" s="26"/>
    </row>
    <row r="40" spans="1:10" ht="12.75">
      <c r="A40" s="18" t="s">
        <v>47</v>
      </c>
      <c r="B40" s="20"/>
      <c r="C40" s="26">
        <v>3595.7</v>
      </c>
      <c r="D40" s="26"/>
      <c r="E40" s="37">
        <v>1228.7</v>
      </c>
      <c r="F40" s="36">
        <f t="shared" si="4"/>
        <v>34.17137136023584</v>
      </c>
      <c r="G40" s="26"/>
      <c r="H40" s="26"/>
      <c r="I40" s="30"/>
      <c r="J40" s="26"/>
    </row>
    <row r="41" spans="1:12" ht="12.75">
      <c r="A41" s="18" t="s">
        <v>48</v>
      </c>
      <c r="B41" s="20"/>
      <c r="C41" s="37">
        <v>2719.4</v>
      </c>
      <c r="D41" s="26"/>
      <c r="E41" s="37">
        <v>1094</v>
      </c>
      <c r="F41" s="36">
        <f t="shared" si="4"/>
        <v>40.22946238140766</v>
      </c>
      <c r="G41" s="26"/>
      <c r="H41" s="26"/>
      <c r="I41" s="30"/>
      <c r="J41" s="26"/>
      <c r="L41" s="38"/>
    </row>
    <row r="42" spans="1:10" ht="12.75">
      <c r="A42" s="18" t="s">
        <v>3</v>
      </c>
      <c r="B42" s="54"/>
      <c r="C42" s="26">
        <f>C38-C39-C40-C41</f>
        <v>7335.300000000001</v>
      </c>
      <c r="D42" s="26">
        <f>D38-D39-D40-D41</f>
        <v>0</v>
      </c>
      <c r="E42" s="26">
        <f>E38-E39-E40-E41</f>
        <v>3094.2</v>
      </c>
      <c r="F42" s="36">
        <f t="shared" si="4"/>
        <v>42.182323831336134</v>
      </c>
      <c r="G42" s="26"/>
      <c r="H42" s="26"/>
      <c r="I42" s="30"/>
      <c r="J42" s="26"/>
    </row>
    <row r="43" spans="1:10" s="7" customFormat="1" ht="21.75" customHeight="1">
      <c r="A43" s="16" t="s">
        <v>9</v>
      </c>
      <c r="B43" s="54" t="s">
        <v>68</v>
      </c>
      <c r="C43" s="40">
        <v>103546.9</v>
      </c>
      <c r="D43" s="27"/>
      <c r="E43" s="40">
        <v>36656.4</v>
      </c>
      <c r="F43" s="39">
        <f t="shared" si="4"/>
        <v>35.40077008582585</v>
      </c>
      <c r="G43" s="26"/>
      <c r="H43" s="26"/>
      <c r="I43" s="30"/>
      <c r="J43" s="27"/>
    </row>
    <row r="44" spans="1:10" ht="12.75">
      <c r="A44" s="18" t="s">
        <v>44</v>
      </c>
      <c r="B44" s="19"/>
      <c r="C44" s="37">
        <v>63946.7</v>
      </c>
      <c r="D44" s="26"/>
      <c r="E44" s="37">
        <v>21290.1</v>
      </c>
      <c r="F44" s="36">
        <f t="shared" si="4"/>
        <v>33.2935085000477</v>
      </c>
      <c r="G44" s="26"/>
      <c r="H44" s="26"/>
      <c r="I44" s="30"/>
      <c r="J44" s="26"/>
    </row>
    <row r="45" spans="1:10" ht="12.75">
      <c r="A45" s="18" t="s">
        <v>47</v>
      </c>
      <c r="B45" s="19"/>
      <c r="C45" s="26">
        <v>19309.2</v>
      </c>
      <c r="D45" s="26"/>
      <c r="E45" s="37">
        <v>6574.1</v>
      </c>
      <c r="F45" s="36">
        <f t="shared" si="4"/>
        <v>34.04646489756178</v>
      </c>
      <c r="G45" s="26"/>
      <c r="H45" s="26"/>
      <c r="I45" s="30"/>
      <c r="J45" s="26"/>
    </row>
    <row r="46" spans="1:12" ht="12.75">
      <c r="A46" s="18" t="s">
        <v>48</v>
      </c>
      <c r="B46" s="19"/>
      <c r="C46" s="37">
        <v>4721.4</v>
      </c>
      <c r="D46" s="26"/>
      <c r="E46" s="37">
        <v>2067.1</v>
      </c>
      <c r="F46" s="36">
        <f t="shared" si="4"/>
        <v>43.78150548566103</v>
      </c>
      <c r="G46" s="26"/>
      <c r="H46" s="26"/>
      <c r="I46" s="30"/>
      <c r="J46" s="26"/>
      <c r="L46" s="38"/>
    </row>
    <row r="47" spans="1:209" ht="12.75">
      <c r="A47" s="18" t="s">
        <v>3</v>
      </c>
      <c r="B47" s="19"/>
      <c r="C47" s="37">
        <f>C43-C44-C45-C46</f>
        <v>15569.599999999997</v>
      </c>
      <c r="D47" s="26">
        <f>D43-D44-D45-D46</f>
        <v>0</v>
      </c>
      <c r="E47" s="26">
        <f>E43-E44-E45-E46</f>
        <v>6725.100000000002</v>
      </c>
      <c r="F47" s="36">
        <f t="shared" si="4"/>
        <v>43.19378789435826</v>
      </c>
      <c r="G47" s="26"/>
      <c r="H47" s="26"/>
      <c r="I47" s="30"/>
      <c r="J47" s="26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22758.2</v>
      </c>
      <c r="F48" s="39">
        <f t="shared" si="4"/>
        <v>32.85433809730042</v>
      </c>
      <c r="G48" s="29"/>
      <c r="H48" s="29"/>
      <c r="I48" s="31"/>
      <c r="J48" s="28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16898.5</v>
      </c>
      <c r="F49" s="36">
        <f t="shared" si="4"/>
        <v>32.84182826669155</v>
      </c>
      <c r="G49" s="29"/>
      <c r="H49" s="29"/>
      <c r="I49" s="31"/>
      <c r="J49" s="29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29">
        <v>5360.7</v>
      </c>
      <c r="F50" s="36">
        <f t="shared" si="4"/>
        <v>34.496138996138995</v>
      </c>
      <c r="G50" s="29"/>
      <c r="H50" s="29"/>
      <c r="I50" s="31"/>
      <c r="J50" s="29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29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499.0000000000009</v>
      </c>
      <c r="F52" s="36">
        <f>E52/C52*100</f>
        <v>21.92635556727306</v>
      </c>
      <c r="G52" s="29"/>
      <c r="H52" s="29"/>
      <c r="I52" s="31"/>
      <c r="J52" s="29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32</v>
      </c>
      <c r="F53" s="36">
        <f>E53/C53*100</f>
        <v>30.33175355450237</v>
      </c>
      <c r="G53" s="47">
        <v>51</v>
      </c>
      <c r="H53" s="28"/>
      <c r="I53" s="77"/>
      <c r="J53" s="28"/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29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29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160.7</v>
      </c>
      <c r="F56" s="39">
        <f aca="true" t="shared" si="5" ref="F56:F61">E56/C56*100</f>
        <v>10.562639673984487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5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160.7</v>
      </c>
      <c r="F58" s="36">
        <f t="shared" si="5"/>
        <v>10.590483722156318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820</v>
      </c>
      <c r="F59" s="39">
        <f t="shared" si="5"/>
        <v>33.96570292436418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138.3</v>
      </c>
      <c r="F60" s="36">
        <f t="shared" si="5"/>
        <v>28.48609680741504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64.1</v>
      </c>
      <c r="F61" s="36">
        <f t="shared" si="5"/>
        <v>43.72442019099591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617.6</v>
      </c>
      <c r="F63" s="36">
        <f aca="true" t="shared" si="6" ref="F63:F70">E63/C63*100</f>
        <v>34.655743224285956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14357.4</v>
      </c>
      <c r="D64" s="27"/>
      <c r="E64" s="40">
        <v>4657.8</v>
      </c>
      <c r="F64" s="39">
        <f t="shared" si="6"/>
        <v>32.44180701241172</v>
      </c>
      <c r="G64" s="40">
        <v>42</v>
      </c>
      <c r="H64" s="27"/>
      <c r="I64" s="45">
        <v>24.5</v>
      </c>
      <c r="J64" s="40">
        <f>I64/G64*100</f>
        <v>58.333333333333336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2840.2</v>
      </c>
      <c r="F65" s="36">
        <f t="shared" si="6"/>
        <v>32.25007948403507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701.6</v>
      </c>
      <c r="F66" s="36">
        <f t="shared" si="6"/>
        <v>26.378914915216008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840.3</v>
      </c>
      <c r="D67" s="26"/>
      <c r="E67" s="37">
        <v>398</v>
      </c>
      <c r="F67" s="36">
        <f t="shared" si="6"/>
        <v>47.36403665357611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2050.6000000000004</v>
      </c>
      <c r="D68" s="26">
        <f>D64-D65-D66-D67</f>
        <v>0</v>
      </c>
      <c r="E68" s="26">
        <f>E64-E65-E66-E67</f>
        <v>718.0000000000005</v>
      </c>
      <c r="F68" s="36">
        <f t="shared" si="6"/>
        <v>35.01414220228227</v>
      </c>
      <c r="G68" s="37">
        <v>42</v>
      </c>
      <c r="H68" s="26"/>
      <c r="I68" s="48">
        <v>24.5</v>
      </c>
      <c r="J68" s="40">
        <f>I68/G68*100</f>
        <v>58.333333333333336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5.8</v>
      </c>
      <c r="F69" s="36">
        <f t="shared" si="6"/>
        <v>12.88888888888889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f>E72+E73+E74</f>
        <v>7506.1</v>
      </c>
      <c r="F70" s="36">
        <f t="shared" si="6"/>
        <v>38.6693112152903</v>
      </c>
      <c r="G70" s="40">
        <f>G72+G73+G74</f>
        <v>428.8</v>
      </c>
      <c r="H70" s="40">
        <f>H72+H73+H74</f>
        <v>0</v>
      </c>
      <c r="I70" s="40">
        <f>I72+I73+I74</f>
        <v>244.1</v>
      </c>
      <c r="J70" s="40">
        <f>I70/G70*100</f>
        <v>56.92630597014925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143.2</v>
      </c>
      <c r="F72" s="36">
        <f>E72/C72*100</f>
        <v>56.8705321683876</v>
      </c>
      <c r="G72" s="37">
        <v>427.8</v>
      </c>
      <c r="H72" s="37"/>
      <c r="I72" s="48">
        <v>244.1</v>
      </c>
      <c r="J72" s="37">
        <f>I72/G72*100</f>
        <v>57.059373539036926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4804.6</v>
      </c>
      <c r="F73" s="36">
        <f>E73/C73*100</f>
        <v>49.70515818005008</v>
      </c>
      <c r="G73" s="37">
        <v>1</v>
      </c>
      <c r="H73" s="37"/>
      <c r="I73" s="48"/>
      <c r="J73" s="37">
        <f>I73/G73*100</f>
        <v>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2558.3</v>
      </c>
      <c r="F74" s="36">
        <f>E74/C74*100</f>
        <v>26.949331086063417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41.4</v>
      </c>
      <c r="F75" s="39">
        <f>E75/C75*100</f>
        <v>40.19417475728155</v>
      </c>
      <c r="G75" s="40">
        <v>1025.1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80</v>
      </c>
      <c r="H76" s="40"/>
      <c r="I76" s="40">
        <v>7.3</v>
      </c>
      <c r="J76" s="37">
        <f>I76/G76*100</f>
        <v>9.125</v>
      </c>
    </row>
    <row r="77" spans="1:10" s="7" customFormat="1" ht="34.5" thickBot="1">
      <c r="A77" s="60" t="s">
        <v>35</v>
      </c>
      <c r="B77" s="17" t="s">
        <v>73</v>
      </c>
      <c r="C77" s="43">
        <v>19158.8</v>
      </c>
      <c r="D77" s="69"/>
      <c r="E77" s="43">
        <v>6062.7</v>
      </c>
      <c r="F77" s="39">
        <f>E77/C77*100</f>
        <v>31.644466250495856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253011.2</v>
      </c>
      <c r="D79" s="68">
        <f>D77+D76+D75+D70+D69+D64+D32+D31+D30+D29+D28+D27+D7</f>
        <v>0</v>
      </c>
      <c r="E79" s="68">
        <f>E77+E76+E75+E70+E69+E64+E32+E31+E30+E29+E28+E27+E7</f>
        <v>79715.7</v>
      </c>
      <c r="F79" s="74">
        <f>E79/C79*100</f>
        <v>31.50678705132421</v>
      </c>
      <c r="G79" s="68">
        <f>G77+G76+G75+G70+G69+G64+G32+G31+G30+G29+G28+G27+G7</f>
        <v>42347.299999999996</v>
      </c>
      <c r="H79" s="68">
        <f>H77+H76+H75+H70+H69+H64+H32+H31+H30+H29+H28+H27+H7</f>
        <v>0</v>
      </c>
      <c r="I79" s="68">
        <f>I77+I76+I75+I70+I69+I64+I32+I31+I30+I29+I28+I27+I7</f>
        <v>8306.4</v>
      </c>
      <c r="J79" s="75">
        <f>I79/G79*100</f>
        <v>19.614945935159973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1">
      <selection activeCell="A4" sqref="A4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94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92</v>
      </c>
      <c r="F6" s="15" t="s">
        <v>64</v>
      </c>
      <c r="G6" s="15" t="s">
        <v>41</v>
      </c>
      <c r="H6" s="15" t="s">
        <v>60</v>
      </c>
      <c r="I6" s="35" t="s">
        <v>92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29953.600000000002</v>
      </c>
      <c r="D7" s="39">
        <f>D9+D13+D17+D22+D24+D25+D26+D23</f>
        <v>0</v>
      </c>
      <c r="E7" s="39">
        <f>E9+E13+E17+E22+E24+E25+E26+E23</f>
        <v>10182</v>
      </c>
      <c r="F7" s="39">
        <f>E7/C7*100</f>
        <v>33.99257518294962</v>
      </c>
      <c r="G7" s="39">
        <f>G9+G13+G17+G22+G24+G25+G26+G23</f>
        <v>13804.599999999999</v>
      </c>
      <c r="H7" s="39">
        <f>H9+H13+H17+H22+H24+H25+H26+H23</f>
        <v>0</v>
      </c>
      <c r="I7" s="39">
        <f>I9+I13+I17+I22+I24+I25+I26+I23</f>
        <v>5547.5</v>
      </c>
      <c r="J7" s="43">
        <f>I7/G7*100</f>
        <v>40.185880068962526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217.6</v>
      </c>
      <c r="F9" s="39">
        <f aca="true" t="shared" si="0" ref="F9:F23">E9/C9*100</f>
        <v>27.610709300850147</v>
      </c>
      <c r="G9" s="40">
        <v>3947.9</v>
      </c>
      <c r="H9" s="27"/>
      <c r="I9" s="45">
        <v>1399.5</v>
      </c>
      <c r="J9" s="43">
        <f>I9/G9*100</f>
        <v>35.449226170875654</v>
      </c>
    </row>
    <row r="10" spans="1:10" ht="12.75">
      <c r="A10" s="18" t="s">
        <v>44</v>
      </c>
      <c r="B10" s="19"/>
      <c r="C10" s="26">
        <v>605.3</v>
      </c>
      <c r="D10" s="26"/>
      <c r="E10" s="37">
        <v>167.6</v>
      </c>
      <c r="F10" s="36">
        <f t="shared" si="0"/>
        <v>27.688749380472494</v>
      </c>
      <c r="G10" s="37">
        <v>3018.5</v>
      </c>
      <c r="H10" s="26"/>
      <c r="I10" s="48">
        <v>1087.8</v>
      </c>
      <c r="J10" s="44">
        <f>I10/G10*100</f>
        <v>36.03776710286566</v>
      </c>
    </row>
    <row r="11" spans="1:10" ht="12.75">
      <c r="A11" s="18" t="s">
        <v>45</v>
      </c>
      <c r="B11" s="19"/>
      <c r="C11" s="26">
        <v>182.8</v>
      </c>
      <c r="D11" s="26"/>
      <c r="E11" s="37">
        <v>50</v>
      </c>
      <c r="F11" s="36">
        <f t="shared" si="0"/>
        <v>27.35229759299781</v>
      </c>
      <c r="G11" s="26">
        <v>912.6</v>
      </c>
      <c r="H11" s="26"/>
      <c r="I11" s="48">
        <v>294.9</v>
      </c>
      <c r="J11" s="44">
        <f>I11/G11*100</f>
        <v>32.314266929651545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16.800000000000068</v>
      </c>
      <c r="J12" s="44">
        <f>I12/G12*100</f>
        <v>100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366.7</v>
      </c>
      <c r="F13" s="39">
        <f t="shared" si="0"/>
        <v>31.427836818649297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211.4</v>
      </c>
      <c r="F14" s="36">
        <f t="shared" si="0"/>
        <v>32.943743182172355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59.1</v>
      </c>
      <c r="F15" s="36">
        <f t="shared" si="0"/>
        <v>30.4953560371517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96.19999999999999</v>
      </c>
      <c r="F16" s="36">
        <f t="shared" si="0"/>
        <v>29.03712647147601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6720.4</v>
      </c>
      <c r="F17" s="39">
        <f t="shared" si="0"/>
        <v>33.93061803567552</v>
      </c>
      <c r="G17" s="40">
        <v>8233.3</v>
      </c>
      <c r="H17" s="27"/>
      <c r="I17" s="45">
        <v>3098.2</v>
      </c>
      <c r="J17" s="43">
        <f>I17/G17*100</f>
        <v>37.630111862801066</v>
      </c>
    </row>
    <row r="18" spans="1:10" ht="12.75">
      <c r="A18" s="18" t="s">
        <v>46</v>
      </c>
      <c r="B18" s="19"/>
      <c r="C18" s="26">
        <v>11963.8</v>
      </c>
      <c r="D18" s="26"/>
      <c r="E18" s="37">
        <v>3884.8</v>
      </c>
      <c r="F18" s="36">
        <f t="shared" si="0"/>
        <v>32.47128838663301</v>
      </c>
      <c r="G18" s="37">
        <v>4986.9</v>
      </c>
      <c r="H18" s="26"/>
      <c r="I18" s="48">
        <v>1710.1</v>
      </c>
      <c r="J18" s="44">
        <f>I18/G18*100</f>
        <v>34.2918446329383</v>
      </c>
    </row>
    <row r="19" spans="1:10" ht="12.75">
      <c r="A19" s="18" t="s">
        <v>47</v>
      </c>
      <c r="B19" s="19"/>
      <c r="C19" s="26">
        <v>3458.2</v>
      </c>
      <c r="D19" s="26"/>
      <c r="E19" s="37">
        <v>1066.5</v>
      </c>
      <c r="F19" s="36">
        <f t="shared" si="0"/>
        <v>30.839743219015674</v>
      </c>
      <c r="G19" s="37">
        <v>1412.2</v>
      </c>
      <c r="H19" s="26"/>
      <c r="I19" s="48">
        <v>463.5</v>
      </c>
      <c r="J19" s="44">
        <f>I19/G19*100</f>
        <v>32.82113015153661</v>
      </c>
    </row>
    <row r="20" spans="1:10" ht="12.75">
      <c r="A20" s="18" t="s">
        <v>48</v>
      </c>
      <c r="B20" s="19"/>
      <c r="C20" s="26">
        <v>1789.4</v>
      </c>
      <c r="D20" s="26"/>
      <c r="E20" s="26">
        <v>856.4</v>
      </c>
      <c r="F20" s="36">
        <f t="shared" si="0"/>
        <v>47.85961774896613</v>
      </c>
      <c r="G20" s="26">
        <v>188.5</v>
      </c>
      <c r="H20" s="26"/>
      <c r="I20" s="48">
        <v>96.1</v>
      </c>
      <c r="J20" s="44">
        <f>I20/G20*100</f>
        <v>50.98143236074271</v>
      </c>
    </row>
    <row r="21" spans="1:10" ht="12.75" customHeight="1">
      <c r="A21" s="18" t="s">
        <v>3</v>
      </c>
      <c r="B21" s="19"/>
      <c r="C21" s="26">
        <f>C17-C18-C19-C20</f>
        <v>2594.9</v>
      </c>
      <c r="D21" s="26">
        <f>D17-D18-D19-D20</f>
        <v>0</v>
      </c>
      <c r="E21" s="26">
        <f>E17-E18-E19-E20</f>
        <v>912.6999999999995</v>
      </c>
      <c r="F21" s="36">
        <f t="shared" si="0"/>
        <v>35.172839030405775</v>
      </c>
      <c r="G21" s="26">
        <f>G17-G18-G19-G20</f>
        <v>1645.6999999999996</v>
      </c>
      <c r="H21" s="26">
        <f>H17-H18-H19-H20</f>
        <v>0</v>
      </c>
      <c r="I21" s="26">
        <f>I17-I18-I19-I20</f>
        <v>828.4999999999999</v>
      </c>
      <c r="J21" s="44">
        <f>I21/G21*100</f>
        <v>50.34331895242147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139.8</v>
      </c>
      <c r="F23" s="36">
        <f t="shared" si="0"/>
        <v>33.49305222807858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186.3</v>
      </c>
      <c r="D25" s="27"/>
      <c r="E25" s="40"/>
      <c r="F25" s="36">
        <f>E25/C25*100</f>
        <v>0</v>
      </c>
      <c r="G25" s="40">
        <v>201.3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7588.7</v>
      </c>
      <c r="D26" s="27"/>
      <c r="E26" s="40">
        <v>2737.5</v>
      </c>
      <c r="F26" s="39">
        <f>E26/C26*100</f>
        <v>36.07337225084665</v>
      </c>
      <c r="G26" s="40">
        <v>1399.1</v>
      </c>
      <c r="H26" s="40"/>
      <c r="I26" s="45">
        <v>1049.8</v>
      </c>
      <c r="J26" s="43">
        <f t="shared" si="1"/>
        <v>75.03395039668358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285.4</v>
      </c>
      <c r="F27" s="39">
        <f>E27/C27*100</f>
        <v>49.99124189875635</v>
      </c>
      <c r="G27" s="40">
        <v>570.9</v>
      </c>
      <c r="H27" s="27"/>
      <c r="I27" s="45">
        <v>227.2</v>
      </c>
      <c r="J27" s="43">
        <f t="shared" si="1"/>
        <v>39.79681205114731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269.9</v>
      </c>
      <c r="F28" s="39">
        <f>E28/C28*100</f>
        <v>30.473072146324938</v>
      </c>
      <c r="G28" s="40">
        <v>3039</v>
      </c>
      <c r="H28" s="27"/>
      <c r="I28" s="45">
        <v>775</v>
      </c>
      <c r="J28" s="43">
        <f t="shared" si="1"/>
        <v>25.50180980585719</v>
      </c>
    </row>
    <row r="29" spans="1:10" s="7" customFormat="1" ht="22.5">
      <c r="A29" s="16" t="s">
        <v>29</v>
      </c>
      <c r="B29" s="20" t="s">
        <v>23</v>
      </c>
      <c r="C29" s="40">
        <v>35237.5</v>
      </c>
      <c r="D29" s="27"/>
      <c r="E29" s="40">
        <v>7575.3</v>
      </c>
      <c r="F29" s="39">
        <f>E29/C29*100</f>
        <v>21.49783611209649</v>
      </c>
      <c r="G29" s="40">
        <v>13991.8</v>
      </c>
      <c r="H29" s="27"/>
      <c r="I29" s="45">
        <v>2471.3</v>
      </c>
      <c r="J29" s="43">
        <f t="shared" si="1"/>
        <v>17.662488028702526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9650.3</v>
      </c>
      <c r="H30" s="27"/>
      <c r="I30" s="45">
        <v>1378.4</v>
      </c>
      <c r="J30" s="43">
        <f t="shared" si="1"/>
        <v>14.283493777395522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102.5</v>
      </c>
      <c r="H31" s="27"/>
      <c r="I31" s="45">
        <v>45.2</v>
      </c>
      <c r="J31" s="43">
        <f t="shared" si="1"/>
        <v>44.09756097560976</v>
      </c>
    </row>
    <row r="32" spans="1:12" s="7" customFormat="1" ht="27.75" customHeight="1">
      <c r="A32" s="16" t="s">
        <v>5</v>
      </c>
      <c r="B32" s="20" t="s">
        <v>6</v>
      </c>
      <c r="C32" s="40">
        <f>C38+C43+C59+C56+C53</f>
        <v>133145.19999999998</v>
      </c>
      <c r="D32" s="40">
        <f>D38+D43+D59+D56+D53</f>
        <v>0</v>
      </c>
      <c r="E32" s="40">
        <f>E38+E43+E59+E56+E53</f>
        <v>53423.700000000004</v>
      </c>
      <c r="F32" s="39">
        <f t="shared" si="2"/>
        <v>40.12439051501669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76339</v>
      </c>
      <c r="D33" s="37">
        <f t="shared" si="3"/>
        <v>0</v>
      </c>
      <c r="E33" s="37">
        <f t="shared" si="3"/>
        <v>28989.100000000002</v>
      </c>
      <c r="F33" s="36">
        <f t="shared" si="2"/>
        <v>37.97416785653467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f t="shared" si="3"/>
        <v>23051.5</v>
      </c>
      <c r="D34" s="37">
        <f t="shared" si="3"/>
        <v>0</v>
      </c>
      <c r="E34" s="37">
        <f t="shared" si="3"/>
        <v>8079.2</v>
      </c>
      <c r="F34" s="36">
        <f t="shared" si="2"/>
        <v>35.04847840704509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f>C41+C46+C62+C57</f>
        <v>7444.799999999999</v>
      </c>
      <c r="D35" s="37">
        <f>D41+D46+D62+D57</f>
        <v>0</v>
      </c>
      <c r="E35" s="37">
        <f>E41+E46+E62+E57</f>
        <v>3515.2999999999997</v>
      </c>
      <c r="F35" s="36">
        <f t="shared" si="2"/>
        <v>47.218192563937244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26309.899999999983</v>
      </c>
      <c r="D36" s="37">
        <f>D32-D33-D34-D35</f>
        <v>0</v>
      </c>
      <c r="E36" s="37">
        <f>E32-E33-E34-E35</f>
        <v>12840.100000000002</v>
      </c>
      <c r="F36" s="36">
        <f t="shared" si="2"/>
        <v>48.80330217902771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25557.2</v>
      </c>
      <c r="D38" s="27"/>
      <c r="E38" s="27">
        <v>10656.9</v>
      </c>
      <c r="F38" s="39">
        <f aca="true" t="shared" si="4" ref="F38:F50">E38/C38*100</f>
        <v>41.69822985303554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11906.8</v>
      </c>
      <c r="D39" s="26"/>
      <c r="E39" s="37">
        <v>4380.1</v>
      </c>
      <c r="F39" s="36">
        <f t="shared" si="4"/>
        <v>36.78654214398496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3595.7</v>
      </c>
      <c r="D40" s="26"/>
      <c r="E40" s="37">
        <v>1251.7</v>
      </c>
      <c r="F40" s="36">
        <f t="shared" si="4"/>
        <v>34.811024278999916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2719.4</v>
      </c>
      <c r="D41" s="26"/>
      <c r="E41" s="37">
        <v>1218.1</v>
      </c>
      <c r="F41" s="36">
        <f t="shared" si="4"/>
        <v>44.792969037287634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7335.300000000001</v>
      </c>
      <c r="D42" s="26">
        <f>D38-D39-D40-D41</f>
        <v>0</v>
      </c>
      <c r="E42" s="26">
        <f>E38-E39-E40-E41</f>
        <v>3806.9999999999995</v>
      </c>
      <c r="F42" s="36">
        <f t="shared" si="4"/>
        <v>51.89971780295283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103546.9</v>
      </c>
      <c r="D43" s="27"/>
      <c r="E43" s="40">
        <v>41627</v>
      </c>
      <c r="F43" s="39">
        <f t="shared" si="4"/>
        <v>40.20110693801553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63946.7</v>
      </c>
      <c r="D44" s="26"/>
      <c r="E44" s="37">
        <v>24453.2</v>
      </c>
      <c r="F44" s="36">
        <f t="shared" si="4"/>
        <v>38.23997172645344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19309.2</v>
      </c>
      <c r="D45" s="26"/>
      <c r="E45" s="37">
        <v>6762.6</v>
      </c>
      <c r="F45" s="36">
        <f t="shared" si="4"/>
        <v>35.02268348766391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4721.4</v>
      </c>
      <c r="D46" s="26"/>
      <c r="E46" s="37">
        <v>2297.2</v>
      </c>
      <c r="F46" s="36">
        <f t="shared" si="4"/>
        <v>48.65505993984835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15569.599999999997</v>
      </c>
      <c r="D47" s="26">
        <f>D43-D44-D45-D46</f>
        <v>0</v>
      </c>
      <c r="E47" s="26">
        <f>E43-E44-E45-E46</f>
        <v>8113.999999999999</v>
      </c>
      <c r="F47" s="36">
        <f t="shared" si="4"/>
        <v>52.11437673414861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25309.8</v>
      </c>
      <c r="F48" s="39">
        <f t="shared" si="4"/>
        <v>36.53789519272412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19228.7</v>
      </c>
      <c r="F49" s="36">
        <f t="shared" si="4"/>
        <v>37.37051591512453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5378</v>
      </c>
      <c r="F50" s="36">
        <f t="shared" si="4"/>
        <v>34.60746460746461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703.0999999999985</v>
      </c>
      <c r="F52" s="36">
        <f>E52/C52*100</f>
        <v>30.894630459618494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32</v>
      </c>
      <c r="F53" s="36">
        <f>E53/C53*100</f>
        <v>30.33175355450237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1521.4</v>
      </c>
      <c r="D56" s="28"/>
      <c r="E56" s="47">
        <v>168.9</v>
      </c>
      <c r="F56" s="39">
        <f aca="true" t="shared" si="5" ref="F56:F61">E56/C56*100</f>
        <v>11.101616931773366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4</v>
      </c>
      <c r="D57" s="29"/>
      <c r="E57" s="29"/>
      <c r="F57" s="36">
        <f t="shared" si="5"/>
        <v>0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1517.4</v>
      </c>
      <c r="D58" s="29">
        <f>D56-D57</f>
        <v>0</v>
      </c>
      <c r="E58" s="46">
        <f>E56-E57</f>
        <v>168.9</v>
      </c>
      <c r="F58" s="36">
        <f t="shared" si="5"/>
        <v>11.130881771451167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938.9</v>
      </c>
      <c r="F59" s="39">
        <f t="shared" si="5"/>
        <v>38.89072984839699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155.8</v>
      </c>
      <c r="F60" s="36">
        <f t="shared" si="5"/>
        <v>32.09062821833162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64.9</v>
      </c>
      <c r="F61" s="36">
        <f t="shared" si="5"/>
        <v>44.270122783083224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718.1999999999999</v>
      </c>
      <c r="F63" s="36">
        <f aca="true" t="shared" si="6" ref="F63:F70">E63/C63*100</f>
        <v>40.30076875596206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14357.4</v>
      </c>
      <c r="D64" s="27"/>
      <c r="E64" s="40">
        <v>5496.6</v>
      </c>
      <c r="F64" s="39">
        <f t="shared" si="6"/>
        <v>38.28409043420118</v>
      </c>
      <c r="G64" s="40">
        <v>40</v>
      </c>
      <c r="H64" s="27"/>
      <c r="I64" s="45">
        <v>24.5</v>
      </c>
      <c r="J64" s="40">
        <f>I64/G64*100</f>
        <v>61.25000000000001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3303.6</v>
      </c>
      <c r="F65" s="36">
        <f t="shared" si="6"/>
        <v>37.51192260525957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891.6</v>
      </c>
      <c r="F66" s="36">
        <f t="shared" si="6"/>
        <v>33.522577734330945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836.5</v>
      </c>
      <c r="D67" s="26"/>
      <c r="E67" s="37">
        <v>433.9</v>
      </c>
      <c r="F67" s="36">
        <f t="shared" si="6"/>
        <v>51.87089061566049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2054.4000000000005</v>
      </c>
      <c r="D68" s="26">
        <f>D64-D65-D66-D67</f>
        <v>0</v>
      </c>
      <c r="E68" s="26">
        <f>E64-E65-E66-E67</f>
        <v>867.5000000000006</v>
      </c>
      <c r="F68" s="36">
        <f t="shared" si="6"/>
        <v>42.226440809968864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6.1</v>
      </c>
      <c r="F69" s="36">
        <f t="shared" si="6"/>
        <v>13.555555555555554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f>E72+E73+E74</f>
        <v>9597.2</v>
      </c>
      <c r="F70" s="36">
        <f t="shared" si="6"/>
        <v>49.44206892998815</v>
      </c>
      <c r="G70" s="40">
        <f>G72+G73+G74</f>
        <v>428.8</v>
      </c>
      <c r="H70" s="40">
        <f>H72+H73+H74</f>
        <v>0</v>
      </c>
      <c r="I70" s="40">
        <f>I72+I73+I74</f>
        <v>245.1</v>
      </c>
      <c r="J70" s="40">
        <f>I70/G70*100</f>
        <v>57.15951492537313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143.2</v>
      </c>
      <c r="F72" s="36">
        <f>E72/C72*100</f>
        <v>56.8705321683876</v>
      </c>
      <c r="G72" s="37">
        <v>427.8</v>
      </c>
      <c r="H72" s="37"/>
      <c r="I72" s="48">
        <v>244.1</v>
      </c>
      <c r="J72" s="37">
        <f>I72/G72*100</f>
        <v>57.059373539036926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5196.2</v>
      </c>
      <c r="F73" s="36">
        <f>E73/C73*100</f>
        <v>53.75638823943224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4257.8</v>
      </c>
      <c r="F74" s="36">
        <f>E74/C74*100</f>
        <v>44.851996207732014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55.2</v>
      </c>
      <c r="F75" s="39">
        <f>E75/C75*100</f>
        <v>53.59223300970874</v>
      </c>
      <c r="G75" s="40">
        <v>1265.1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12.1</v>
      </c>
      <c r="J76" s="37">
        <f>I76/G76*100</f>
        <v>18.615384615384613</v>
      </c>
    </row>
    <row r="77" spans="1:10" s="7" customFormat="1" ht="34.5" thickBot="1">
      <c r="A77" s="60" t="s">
        <v>35</v>
      </c>
      <c r="B77" s="17" t="s">
        <v>73</v>
      </c>
      <c r="C77" s="43">
        <v>19161.8</v>
      </c>
      <c r="D77" s="69"/>
      <c r="E77" s="43">
        <v>7205.7</v>
      </c>
      <c r="F77" s="39">
        <f>E77/C77*100</f>
        <v>37.60450479600038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253011.1</v>
      </c>
      <c r="D79" s="68">
        <f>D77+D76+D75+D70+D69+D64+D32+D31+D30+D29+D28+D27+D7</f>
        <v>0</v>
      </c>
      <c r="E79" s="68">
        <f>E77+E76+E75+E70+E69+E64+E32+E31+E30+E29+E28+E27+E7</f>
        <v>94117.09999999999</v>
      </c>
      <c r="F79" s="74">
        <f>E79/C79*100</f>
        <v>37.19880274027503</v>
      </c>
      <c r="G79" s="68">
        <f>G77+G76+G75+G70+G69+G64+G32+G31+G30+G29+G28+G27+G7</f>
        <v>43009</v>
      </c>
      <c r="H79" s="68">
        <f>H77+H76+H75+H70+H69+H64+H32+H31+H30+H29+H28+H27+H7</f>
        <v>0</v>
      </c>
      <c r="I79" s="68">
        <f>I77+I76+I75+I70+I69+I64+I32+I31+I30+I29+I28+I27+I7</f>
        <v>10739.3</v>
      </c>
      <c r="J79" s="75">
        <f>I79/G79*100</f>
        <v>24.969890023018436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1">
      <selection activeCell="E7" sqref="E7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95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92</v>
      </c>
      <c r="F6" s="15" t="s">
        <v>64</v>
      </c>
      <c r="G6" s="15" t="s">
        <v>41</v>
      </c>
      <c r="H6" s="15" t="s">
        <v>60</v>
      </c>
      <c r="I6" s="35" t="s">
        <v>92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29979.7</v>
      </c>
      <c r="D7" s="39">
        <f>D9+D13+D17+D22+D24+D25+D26+D23</f>
        <v>0</v>
      </c>
      <c r="E7" s="39">
        <f>E9+E13+E17+E22+E24+E25+E26+E23</f>
        <v>12733.8</v>
      </c>
      <c r="F7" s="39">
        <f>E7/C7*100</f>
        <v>42.47474124157346</v>
      </c>
      <c r="G7" s="39">
        <f>G9+G13+G17+G22+G24+G25+G26+G23</f>
        <v>13821</v>
      </c>
      <c r="H7" s="39">
        <f>H9+H13+H17+H22+H24+H25+H26+H23</f>
        <v>0</v>
      </c>
      <c r="I7" s="39">
        <f>I9+I13+I17+I22+I24+I25+I26+I23</f>
        <v>6589.4</v>
      </c>
      <c r="J7" s="43">
        <f>I7/G7*100</f>
        <v>47.67672382606179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281</v>
      </c>
      <c r="F9" s="39">
        <f aca="true" t="shared" si="0" ref="F9:F23">E9/C9*100</f>
        <v>35.6553736835427</v>
      </c>
      <c r="G9" s="40">
        <v>3947.9</v>
      </c>
      <c r="H9" s="27"/>
      <c r="I9" s="45">
        <v>1847.1</v>
      </c>
      <c r="J9" s="43">
        <f>I9/G9*100</f>
        <v>46.78689936421895</v>
      </c>
    </row>
    <row r="10" spans="1:10" ht="12.75">
      <c r="A10" s="18" t="s">
        <v>44</v>
      </c>
      <c r="B10" s="19"/>
      <c r="C10" s="26">
        <v>605.3</v>
      </c>
      <c r="D10" s="26"/>
      <c r="E10" s="37">
        <v>218.1</v>
      </c>
      <c r="F10" s="36">
        <f t="shared" si="0"/>
        <v>36.03171980835949</v>
      </c>
      <c r="G10" s="37">
        <v>3018.5</v>
      </c>
      <c r="H10" s="26"/>
      <c r="I10" s="48">
        <v>1461.2</v>
      </c>
      <c r="J10" s="44">
        <f>I10/G10*100</f>
        <v>48.408149743249965</v>
      </c>
    </row>
    <row r="11" spans="1:10" ht="12.75">
      <c r="A11" s="18" t="s">
        <v>45</v>
      </c>
      <c r="B11" s="19"/>
      <c r="C11" s="26">
        <v>182.8</v>
      </c>
      <c r="D11" s="26"/>
      <c r="E11" s="37">
        <v>62.9</v>
      </c>
      <c r="F11" s="36">
        <f t="shared" si="0"/>
        <v>34.409190371991244</v>
      </c>
      <c r="G11" s="26">
        <v>912.6</v>
      </c>
      <c r="H11" s="26"/>
      <c r="I11" s="48">
        <v>369.1</v>
      </c>
      <c r="J11" s="44">
        <f>I11/G11*100</f>
        <v>40.44488275257506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16.79999999999984</v>
      </c>
      <c r="J12" s="44">
        <f>I12/G12*100</f>
        <v>99.99999999999865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475.9</v>
      </c>
      <c r="F13" s="39">
        <f t="shared" si="0"/>
        <v>40.78676722660267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267.1</v>
      </c>
      <c r="F14" s="36">
        <f t="shared" si="0"/>
        <v>41.62381175003896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93.3</v>
      </c>
      <c r="F15" s="36">
        <f t="shared" si="0"/>
        <v>48.14241486068111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115.49999999999996</v>
      </c>
      <c r="F16" s="36">
        <f t="shared" si="0"/>
        <v>34.86266223966194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8372.9</v>
      </c>
      <c r="F17" s="39">
        <f t="shared" si="0"/>
        <v>42.27392294370983</v>
      </c>
      <c r="G17" s="40">
        <v>8249.6</v>
      </c>
      <c r="H17" s="27"/>
      <c r="I17" s="45">
        <v>3685.8</v>
      </c>
      <c r="J17" s="43">
        <f>I17/G17*100</f>
        <v>44.67852986811482</v>
      </c>
    </row>
    <row r="18" spans="1:10" ht="12.75">
      <c r="A18" s="18" t="s">
        <v>46</v>
      </c>
      <c r="B18" s="19"/>
      <c r="C18" s="26">
        <v>11950</v>
      </c>
      <c r="D18" s="26"/>
      <c r="E18" s="37">
        <v>4906.9</v>
      </c>
      <c r="F18" s="36">
        <f t="shared" si="0"/>
        <v>41.06192468619246</v>
      </c>
      <c r="G18" s="37">
        <v>4986.9</v>
      </c>
      <c r="H18" s="26"/>
      <c r="I18" s="48">
        <v>2135</v>
      </c>
      <c r="J18" s="44">
        <f>I18/G18*100</f>
        <v>42.8121678798452</v>
      </c>
    </row>
    <row r="19" spans="1:10" ht="12.75">
      <c r="A19" s="18" t="s">
        <v>47</v>
      </c>
      <c r="B19" s="19"/>
      <c r="C19" s="26">
        <v>3304</v>
      </c>
      <c r="D19" s="26"/>
      <c r="E19" s="37">
        <v>1393.4</v>
      </c>
      <c r="F19" s="36">
        <f t="shared" si="0"/>
        <v>42.17312348668281</v>
      </c>
      <c r="G19" s="37">
        <v>1412.2</v>
      </c>
      <c r="H19" s="26"/>
      <c r="I19" s="48">
        <v>561.8</v>
      </c>
      <c r="J19" s="44">
        <f>I19/G19*100</f>
        <v>39.781900580654295</v>
      </c>
    </row>
    <row r="20" spans="1:10" ht="12.75">
      <c r="A20" s="18" t="s">
        <v>48</v>
      </c>
      <c r="B20" s="19"/>
      <c r="C20" s="26">
        <v>1789.4</v>
      </c>
      <c r="D20" s="26"/>
      <c r="E20" s="26">
        <v>903.3</v>
      </c>
      <c r="F20" s="36">
        <f t="shared" si="0"/>
        <v>50.480608025036325</v>
      </c>
      <c r="G20" s="26">
        <v>188.5</v>
      </c>
      <c r="H20" s="26"/>
      <c r="I20" s="48">
        <v>101.2</v>
      </c>
      <c r="J20" s="44">
        <f>I20/G20*100</f>
        <v>53.6870026525199</v>
      </c>
    </row>
    <row r="21" spans="1:10" ht="12.75" customHeight="1">
      <c r="A21" s="18" t="s">
        <v>3</v>
      </c>
      <c r="B21" s="19"/>
      <c r="C21" s="26">
        <f>C17-C18-C19-C20</f>
        <v>2762.899999999999</v>
      </c>
      <c r="D21" s="26">
        <f>D17-D18-D19-D20</f>
        <v>0</v>
      </c>
      <c r="E21" s="26">
        <f>E17-E18-E19-E20</f>
        <v>1169.3</v>
      </c>
      <c r="F21" s="36">
        <f t="shared" si="0"/>
        <v>42.32147381374644</v>
      </c>
      <c r="G21" s="26">
        <f>G17-G18-G19-G20</f>
        <v>1662.0000000000007</v>
      </c>
      <c r="H21" s="26">
        <f>H17-H18-H19-H20</f>
        <v>0</v>
      </c>
      <c r="I21" s="26">
        <f>I17-I18-I19-I20</f>
        <v>887.8000000000002</v>
      </c>
      <c r="J21" s="44">
        <f>I21/G21*100</f>
        <v>53.417569193742466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170.5</v>
      </c>
      <c r="F23" s="36">
        <f t="shared" si="0"/>
        <v>40.848107331097275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23</v>
      </c>
      <c r="H24" s="27"/>
      <c r="I24" s="32"/>
      <c r="J24" s="43">
        <f aca="true" t="shared" si="1" ref="J24:J32">I24/G24*100</f>
        <v>0</v>
      </c>
    </row>
    <row r="25" spans="1:10" s="7" customFormat="1" ht="17.25" customHeight="1">
      <c r="A25" s="16" t="s">
        <v>33</v>
      </c>
      <c r="B25" s="20" t="s">
        <v>62</v>
      </c>
      <c r="C25" s="40">
        <v>121.3</v>
      </c>
      <c r="D25" s="27"/>
      <c r="E25" s="40"/>
      <c r="F25" s="36">
        <f>E25/C25*100</f>
        <v>0</v>
      </c>
      <c r="G25" s="40">
        <v>201.3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7679.8</v>
      </c>
      <c r="D26" s="27"/>
      <c r="E26" s="40">
        <v>3433.5</v>
      </c>
      <c r="F26" s="39">
        <f>E26/C26*100</f>
        <v>44.708195525925156</v>
      </c>
      <c r="G26" s="40">
        <v>1399.2</v>
      </c>
      <c r="H26" s="40"/>
      <c r="I26" s="45">
        <v>1056.5</v>
      </c>
      <c r="J26" s="43">
        <f t="shared" si="1"/>
        <v>75.50743281875357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285.4</v>
      </c>
      <c r="F27" s="39">
        <f>E27/C27*100</f>
        <v>49.99124189875635</v>
      </c>
      <c r="G27" s="40">
        <v>570.9</v>
      </c>
      <c r="H27" s="27"/>
      <c r="I27" s="45">
        <v>271.5</v>
      </c>
      <c r="J27" s="43">
        <f t="shared" si="1"/>
        <v>47.556489753021545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392.5</v>
      </c>
      <c r="F28" s="39">
        <f>E28/C28*100</f>
        <v>44.315230890820814</v>
      </c>
      <c r="G28" s="40">
        <v>3037.6</v>
      </c>
      <c r="H28" s="27"/>
      <c r="I28" s="45">
        <v>976.4</v>
      </c>
      <c r="J28" s="43">
        <f t="shared" si="1"/>
        <v>32.143797735053994</v>
      </c>
    </row>
    <row r="29" spans="1:10" s="7" customFormat="1" ht="22.5">
      <c r="A29" s="16" t="s">
        <v>29</v>
      </c>
      <c r="B29" s="20" t="s">
        <v>23</v>
      </c>
      <c r="C29" s="40">
        <v>34127.2</v>
      </c>
      <c r="D29" s="27"/>
      <c r="E29" s="40">
        <v>11046.4</v>
      </c>
      <c r="F29" s="39">
        <f>E29/C29*100</f>
        <v>32.368316181813924</v>
      </c>
      <c r="G29" s="40">
        <v>13991.8</v>
      </c>
      <c r="H29" s="27"/>
      <c r="I29" s="45">
        <v>4581.7</v>
      </c>
      <c r="J29" s="43">
        <f t="shared" si="1"/>
        <v>32.74560814191169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9709.7</v>
      </c>
      <c r="H30" s="27"/>
      <c r="I30" s="45">
        <v>1792</v>
      </c>
      <c r="J30" s="43">
        <f t="shared" si="1"/>
        <v>18.45577103309062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102.5</v>
      </c>
      <c r="H31" s="27"/>
      <c r="I31" s="45">
        <v>83.4</v>
      </c>
      <c r="J31" s="43">
        <f t="shared" si="1"/>
        <v>81.3658536585366</v>
      </c>
    </row>
    <row r="32" spans="1:12" s="7" customFormat="1" ht="27.75" customHeight="1">
      <c r="A32" s="16" t="s">
        <v>5</v>
      </c>
      <c r="B32" s="20" t="s">
        <v>6</v>
      </c>
      <c r="C32" s="40">
        <v>133364.8</v>
      </c>
      <c r="D32" s="40">
        <f>D38+D43+D59+D56+D53</f>
        <v>0</v>
      </c>
      <c r="E32" s="40">
        <v>71152.7</v>
      </c>
      <c r="F32" s="39">
        <f t="shared" si="2"/>
        <v>53.351933943589316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f aca="true" t="shared" si="3" ref="C33:E34">C39+C44+C60</f>
        <v>76339</v>
      </c>
      <c r="D33" s="37">
        <f t="shared" si="3"/>
        <v>0</v>
      </c>
      <c r="E33" s="37">
        <f>E39+E44+E60</f>
        <v>40303.6</v>
      </c>
      <c r="F33" s="36">
        <f t="shared" si="2"/>
        <v>52.79555666173253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f t="shared" si="3"/>
        <v>23051.5</v>
      </c>
      <c r="D34" s="37">
        <f t="shared" si="3"/>
        <v>0</v>
      </c>
      <c r="E34" s="37">
        <f t="shared" si="3"/>
        <v>10828</v>
      </c>
      <c r="F34" s="36">
        <f t="shared" si="2"/>
        <v>46.97308201201657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f>C41+C46+C62+C57</f>
        <v>7452.799999999999</v>
      </c>
      <c r="D35" s="37">
        <f>D41+D46+D62+D57</f>
        <v>0</v>
      </c>
      <c r="E35" s="37">
        <f>E41+E46+E62+E57</f>
        <v>3728.1</v>
      </c>
      <c r="F35" s="36">
        <f t="shared" si="2"/>
        <v>50.02281021897811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26521.49999999999</v>
      </c>
      <c r="D36" s="37">
        <f>D32-D33-D34-D35</f>
        <v>0</v>
      </c>
      <c r="E36" s="37">
        <f>E32-E33-E34-E35</f>
        <v>16292.999999999998</v>
      </c>
      <c r="F36" s="36">
        <f t="shared" si="2"/>
        <v>61.43317685651266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25628.3</v>
      </c>
      <c r="D38" s="27"/>
      <c r="E38" s="27">
        <v>13448.3</v>
      </c>
      <c r="F38" s="39">
        <f aca="true" t="shared" si="4" ref="F38:F50">E38/C38*100</f>
        <v>52.47441305119731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11906.8</v>
      </c>
      <c r="D39" s="26"/>
      <c r="E39" s="37">
        <v>5686.1</v>
      </c>
      <c r="F39" s="36">
        <f t="shared" si="4"/>
        <v>47.755064332986194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3595.7</v>
      </c>
      <c r="D40" s="26"/>
      <c r="E40" s="37">
        <v>1692.6</v>
      </c>
      <c r="F40" s="36">
        <f t="shared" si="4"/>
        <v>47.07289262174263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2719.4</v>
      </c>
      <c r="D41" s="26"/>
      <c r="E41" s="37">
        <v>1283.1</v>
      </c>
      <c r="F41" s="36">
        <f t="shared" si="4"/>
        <v>47.18320217695079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7406.4</v>
      </c>
      <c r="D42" s="26">
        <f>D38-D39-D40-D41</f>
        <v>0</v>
      </c>
      <c r="E42" s="26">
        <f>E38-E39-E40-E41</f>
        <v>4786.499999999998</v>
      </c>
      <c r="F42" s="36">
        <f t="shared" si="4"/>
        <v>64.62653920933245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103671.7</v>
      </c>
      <c r="D43" s="27"/>
      <c r="E43" s="40">
        <v>55342.3</v>
      </c>
      <c r="F43" s="39">
        <f t="shared" si="4"/>
        <v>53.38226343351175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63946.7</v>
      </c>
      <c r="D44" s="26"/>
      <c r="E44" s="37">
        <v>34399.1</v>
      </c>
      <c r="F44" s="36">
        <f t="shared" si="4"/>
        <v>53.793393560574664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19309.2</v>
      </c>
      <c r="D45" s="26"/>
      <c r="E45" s="37">
        <v>9061.5</v>
      </c>
      <c r="F45" s="36">
        <f t="shared" si="4"/>
        <v>46.928407184140205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4725.4</v>
      </c>
      <c r="D46" s="26"/>
      <c r="E46" s="37">
        <v>2440.8</v>
      </c>
      <c r="F46" s="36">
        <f t="shared" si="4"/>
        <v>51.65277013586152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15690.4</v>
      </c>
      <c r="D47" s="26">
        <f>D43-D44-D45-D46</f>
        <v>0</v>
      </c>
      <c r="E47" s="26">
        <f>E43-E44-E45-E46</f>
        <v>9440.900000000005</v>
      </c>
      <c r="F47" s="36">
        <f t="shared" si="4"/>
        <v>60.169912812930235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25309.8</v>
      </c>
      <c r="F48" s="39">
        <f t="shared" si="4"/>
        <v>36.53789519272412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27740.6</v>
      </c>
      <c r="F49" s="36">
        <f t="shared" si="4"/>
        <v>53.91318881646202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7315.7</v>
      </c>
      <c r="F50" s="36">
        <f t="shared" si="4"/>
        <v>47.07657657657657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-9746.5</v>
      </c>
      <c r="F52" s="36">
        <f>E52/C52*100</f>
        <v>-428.2669830389308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32</v>
      </c>
      <c r="F53" s="36">
        <f>E53/C53*100</f>
        <v>30.33175355450237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1535.1</v>
      </c>
      <c r="D56" s="28"/>
      <c r="E56" s="47">
        <v>1098.5</v>
      </c>
      <c r="F56" s="39">
        <f aca="true" t="shared" si="5" ref="F56:F61">E56/C56*100</f>
        <v>71.55885610057977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8</v>
      </c>
      <c r="D57" s="29"/>
      <c r="E57" s="29">
        <v>4.2</v>
      </c>
      <c r="F57" s="36">
        <f t="shared" si="5"/>
        <v>52.5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1527.1</v>
      </c>
      <c r="D58" s="29">
        <f>D56-D57</f>
        <v>0</v>
      </c>
      <c r="E58" s="46">
        <f>E56-E57</f>
        <v>1094.3</v>
      </c>
      <c r="F58" s="36">
        <f t="shared" si="5"/>
        <v>71.65869949577632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1231.5</v>
      </c>
      <c r="F59" s="39">
        <f t="shared" si="5"/>
        <v>51.0106867699445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218.4</v>
      </c>
      <c r="F60" s="36">
        <f t="shared" si="5"/>
        <v>44.98455200823893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73.9</v>
      </c>
      <c r="F61" s="36">
        <f t="shared" si="5"/>
        <v>50.409276944065496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939.2</v>
      </c>
      <c r="F63" s="36">
        <f aca="true" t="shared" si="6" ref="F63:F70">E63/C63*100</f>
        <v>52.70186858200999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14438.1</v>
      </c>
      <c r="D64" s="27"/>
      <c r="E64" s="40">
        <v>6837.3</v>
      </c>
      <c r="F64" s="39">
        <f t="shared" si="6"/>
        <v>47.35595403827374</v>
      </c>
      <c r="G64" s="40">
        <v>40</v>
      </c>
      <c r="H64" s="27"/>
      <c r="I64" s="45">
        <v>24.5</v>
      </c>
      <c r="J64" s="40">
        <f>I64/G64*100</f>
        <v>61.25000000000001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4134.3</v>
      </c>
      <c r="F65" s="36">
        <f t="shared" si="6"/>
        <v>46.944406594903946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1106.6</v>
      </c>
      <c r="F66" s="36">
        <f t="shared" si="6"/>
        <v>41.60619618753994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812.5</v>
      </c>
      <c r="D67" s="26"/>
      <c r="E67" s="37">
        <v>470.4</v>
      </c>
      <c r="F67" s="36">
        <f t="shared" si="6"/>
        <v>57.895384615384614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2159.1000000000013</v>
      </c>
      <c r="D68" s="26">
        <f>D64-D65-D66-D67</f>
        <v>0</v>
      </c>
      <c r="E68" s="26">
        <f>E64-E65-E66-E67</f>
        <v>1126</v>
      </c>
      <c r="F68" s="36">
        <f t="shared" si="6"/>
        <v>52.15135936269739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11.7</v>
      </c>
      <c r="F69" s="36">
        <f t="shared" si="6"/>
        <v>26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v>10794.7</v>
      </c>
      <c r="F70" s="36">
        <f t="shared" si="6"/>
        <v>55.61125135232601</v>
      </c>
      <c r="G70" s="40">
        <f>G72+G73+G74</f>
        <v>428.8</v>
      </c>
      <c r="H70" s="40">
        <f>H72+H73+H74</f>
        <v>0</v>
      </c>
      <c r="I70" s="40">
        <v>274.1</v>
      </c>
      <c r="J70" s="40">
        <f>I70/G70*100</f>
        <v>63.92257462686568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173.6</v>
      </c>
      <c r="F72" s="36">
        <f>E72/C72*100</f>
        <v>68.94360603653693</v>
      </c>
      <c r="G72" s="37">
        <v>427.8</v>
      </c>
      <c r="H72" s="37"/>
      <c r="I72" s="48">
        <v>273.1</v>
      </c>
      <c r="J72" s="37">
        <f>I72/G72*100</f>
        <v>63.83824216923797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5877.9</v>
      </c>
      <c r="F73" s="36">
        <f>E73/C73*100</f>
        <v>60.808797666094215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4743.2</v>
      </c>
      <c r="F74" s="36">
        <f>E74/C74*100</f>
        <v>49.965237543453064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58.1</v>
      </c>
      <c r="F75" s="39">
        <f>E75/C75*100</f>
        <v>56.407766990291265</v>
      </c>
      <c r="G75" s="40">
        <v>1265.1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12.1</v>
      </c>
      <c r="J76" s="37">
        <f>I76/G76*100</f>
        <v>18.615384615384613</v>
      </c>
    </row>
    <row r="77" spans="1:10" s="7" customFormat="1" ht="34.5" thickBot="1">
      <c r="A77" s="60" t="s">
        <v>35</v>
      </c>
      <c r="B77" s="17" t="s">
        <v>73</v>
      </c>
      <c r="C77" s="43">
        <v>19488.4</v>
      </c>
      <c r="D77" s="69"/>
      <c r="E77" s="43">
        <v>9621.1</v>
      </c>
      <c r="F77" s="39">
        <f>E77/C77*100</f>
        <v>49.368342193304734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252553.80000000002</v>
      </c>
      <c r="D79" s="68">
        <f>D77+D76+D75+D70+D69+D64+D32+D31+D30+D29+D28+D27+D7</f>
        <v>0</v>
      </c>
      <c r="E79" s="68">
        <f>E77+E76+E75+E70+E69+E64+E32+E31+E30+E29+E28+E27+E7</f>
        <v>122953.7</v>
      </c>
      <c r="F79" s="74">
        <f>E79/C79*100</f>
        <v>48.68416155290476</v>
      </c>
      <c r="G79" s="68">
        <f>G77+G76+G75+G70+G69+G64+G32+G31+G30+G29+G28+G27+G7</f>
        <v>43083.4</v>
      </c>
      <c r="H79" s="68">
        <f>H77+H76+H75+H70+H69+H64+H32+H31+H30+H29+H28+H27+H7</f>
        <v>0</v>
      </c>
      <c r="I79" s="68">
        <f>I77+I76+I75+I70+I69+I64+I32+I31+I30+I29+I28+I27+I7</f>
        <v>14618.099999999999</v>
      </c>
      <c r="J79" s="75">
        <f>I79/G79*100</f>
        <v>33.92977341621135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55">
      <selection activeCell="E79" sqref="E79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96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97</v>
      </c>
      <c r="F6" s="15" t="s">
        <v>64</v>
      </c>
      <c r="G6" s="15" t="s">
        <v>41</v>
      </c>
      <c r="H6" s="15" t="s">
        <v>60</v>
      </c>
      <c r="I6" s="35" t="s">
        <v>97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29979.7</v>
      </c>
      <c r="D7" s="39">
        <f>D9+D13+D17+D22+D24+D25+D26+D23</f>
        <v>0</v>
      </c>
      <c r="E7" s="39">
        <f>E9+E13+E17+E22+E24+E25+E26+E23</f>
        <v>15497.900000000001</v>
      </c>
      <c r="F7" s="39">
        <f>E7/C7*100</f>
        <v>51.69464671094107</v>
      </c>
      <c r="G7" s="39">
        <f>G9+G13+G17+G22+G24+G25+G26+G23</f>
        <v>13849</v>
      </c>
      <c r="H7" s="39">
        <f>H9+H13+H17+H22+H24+H25+H26+H23</f>
        <v>0</v>
      </c>
      <c r="I7" s="39">
        <f>I9+I13+I17+I22+I24+I25+I26+I23</f>
        <v>7742.9</v>
      </c>
      <c r="J7" s="43">
        <f>I7/G7*100</f>
        <v>55.90945194598888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460.8</v>
      </c>
      <c r="F9" s="39">
        <f aca="true" t="shared" si="0" ref="F9:F23">E9/C9*100</f>
        <v>58.46973734297678</v>
      </c>
      <c r="G9" s="40">
        <v>3947.9</v>
      </c>
      <c r="H9" s="27"/>
      <c r="I9" s="45">
        <v>2199.6</v>
      </c>
      <c r="J9" s="43">
        <f>I9/G9*100</f>
        <v>55.715696952810355</v>
      </c>
    </row>
    <row r="10" spans="1:10" ht="12.75">
      <c r="A10" s="18" t="s">
        <v>44</v>
      </c>
      <c r="B10" s="19"/>
      <c r="C10" s="26">
        <v>605.3</v>
      </c>
      <c r="D10" s="26"/>
      <c r="E10" s="37">
        <v>386.8</v>
      </c>
      <c r="F10" s="36">
        <f t="shared" si="0"/>
        <v>63.90219725755825</v>
      </c>
      <c r="G10" s="37">
        <v>3018.5</v>
      </c>
      <c r="H10" s="26"/>
      <c r="I10" s="48">
        <v>1711.6</v>
      </c>
      <c r="J10" s="44">
        <f>I10/G10*100</f>
        <v>56.70366075865496</v>
      </c>
    </row>
    <row r="11" spans="1:10" ht="12.75">
      <c r="A11" s="18" t="s">
        <v>45</v>
      </c>
      <c r="B11" s="19"/>
      <c r="C11" s="26">
        <v>182.8</v>
      </c>
      <c r="D11" s="26"/>
      <c r="E11" s="37">
        <v>74</v>
      </c>
      <c r="F11" s="36">
        <f t="shared" si="0"/>
        <v>40.48140043763676</v>
      </c>
      <c r="G11" s="26">
        <v>912.6</v>
      </c>
      <c r="H11" s="26"/>
      <c r="I11" s="48">
        <v>471.2</v>
      </c>
      <c r="J11" s="44">
        <f>I11/G11*100</f>
        <v>51.632697786543936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16.80000000000001</v>
      </c>
      <c r="J12" s="44">
        <f>I12/G12*100</f>
        <v>99.99999999999967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539.4</v>
      </c>
      <c r="F13" s="39">
        <f t="shared" si="0"/>
        <v>46.22900239972574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313.7</v>
      </c>
      <c r="F14" s="36">
        <f t="shared" si="0"/>
        <v>48.8857721676796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100</v>
      </c>
      <c r="F15" s="36">
        <f t="shared" si="0"/>
        <v>51.59958720330236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125.69999999999999</v>
      </c>
      <c r="F16" s="36">
        <f t="shared" si="0"/>
        <v>37.94144280108664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10061.2</v>
      </c>
      <c r="F17" s="39">
        <f t="shared" si="0"/>
        <v>50.797978421007464</v>
      </c>
      <c r="G17" s="40">
        <v>8343.2</v>
      </c>
      <c r="H17" s="27"/>
      <c r="I17" s="45">
        <v>4458.8</v>
      </c>
      <c r="J17" s="43">
        <f>I17/G17*100</f>
        <v>53.442324288042954</v>
      </c>
    </row>
    <row r="18" spans="1:10" ht="12.75">
      <c r="A18" s="18" t="s">
        <v>46</v>
      </c>
      <c r="B18" s="19"/>
      <c r="C18" s="26">
        <v>11950</v>
      </c>
      <c r="D18" s="26"/>
      <c r="E18" s="37">
        <v>5971.1</v>
      </c>
      <c r="F18" s="36">
        <f t="shared" si="0"/>
        <v>49.967364016736404</v>
      </c>
      <c r="G18" s="37">
        <v>4986.9</v>
      </c>
      <c r="H18" s="26"/>
      <c r="I18" s="48">
        <v>2642.9</v>
      </c>
      <c r="J18" s="44">
        <f>I18/G18*100</f>
        <v>52.99685175158917</v>
      </c>
    </row>
    <row r="19" spans="1:10" ht="12.75">
      <c r="A19" s="18" t="s">
        <v>47</v>
      </c>
      <c r="B19" s="19"/>
      <c r="C19" s="26">
        <v>3304</v>
      </c>
      <c r="D19" s="26"/>
      <c r="E19" s="37">
        <v>1569.6</v>
      </c>
      <c r="F19" s="36">
        <f t="shared" si="0"/>
        <v>47.50605326876513</v>
      </c>
      <c r="G19" s="37">
        <v>1369.5</v>
      </c>
      <c r="H19" s="26"/>
      <c r="I19" s="48">
        <v>673.6</v>
      </c>
      <c r="J19" s="44">
        <f>I19/G19*100</f>
        <v>49.18583424607521</v>
      </c>
    </row>
    <row r="20" spans="1:10" ht="12.75">
      <c r="A20" s="18" t="s">
        <v>48</v>
      </c>
      <c r="B20" s="19"/>
      <c r="C20" s="26">
        <v>1789.4</v>
      </c>
      <c r="D20" s="26"/>
      <c r="E20" s="26">
        <v>1026.5</v>
      </c>
      <c r="F20" s="36">
        <f t="shared" si="0"/>
        <v>57.36559740695205</v>
      </c>
      <c r="G20" s="26">
        <v>189.5</v>
      </c>
      <c r="H20" s="26"/>
      <c r="I20" s="48">
        <v>104.7</v>
      </c>
      <c r="J20" s="44">
        <f>I20/G20*100</f>
        <v>55.250659630606854</v>
      </c>
    </row>
    <row r="21" spans="1:10" ht="12.75" customHeight="1">
      <c r="A21" s="18" t="s">
        <v>3</v>
      </c>
      <c r="B21" s="19"/>
      <c r="C21" s="26">
        <f>C17-C18-C19-C20</f>
        <v>2762.899999999999</v>
      </c>
      <c r="D21" s="26">
        <f>D17-D18-D19-D20</f>
        <v>0</v>
      </c>
      <c r="E21" s="26">
        <f>E17-E18-E19-E20</f>
        <v>1494.0000000000005</v>
      </c>
      <c r="F21" s="36">
        <f t="shared" si="0"/>
        <v>54.07361829961276</v>
      </c>
      <c r="G21" s="26">
        <f>G17-G18-G19-G20</f>
        <v>1797.300000000001</v>
      </c>
      <c r="H21" s="26">
        <f>H17-H18-H19-H20</f>
        <v>0</v>
      </c>
      <c r="I21" s="26">
        <f>I17-I18-I19-I20</f>
        <v>1037.6000000000001</v>
      </c>
      <c r="J21" s="44">
        <f>I21/G21*100</f>
        <v>57.731041005953344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247.2</v>
      </c>
      <c r="F23" s="36">
        <f t="shared" si="0"/>
        <v>59.223766171538095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40</v>
      </c>
      <c r="H24" s="27"/>
      <c r="I24" s="32">
        <v>17</v>
      </c>
      <c r="J24" s="43">
        <f aca="true" t="shared" si="1" ref="J24:J32">I24/G24*100</f>
        <v>42.5</v>
      </c>
    </row>
    <row r="25" spans="1:10" s="7" customFormat="1" ht="17.25" customHeight="1">
      <c r="A25" s="16" t="s">
        <v>33</v>
      </c>
      <c r="B25" s="20" t="s">
        <v>62</v>
      </c>
      <c r="C25" s="40">
        <v>121.3</v>
      </c>
      <c r="D25" s="27"/>
      <c r="E25" s="40"/>
      <c r="F25" s="36">
        <f>E25/C25*100</f>
        <v>0</v>
      </c>
      <c r="G25" s="40">
        <v>161.3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7679.8</v>
      </c>
      <c r="D26" s="27"/>
      <c r="E26" s="40">
        <v>4189.3</v>
      </c>
      <c r="F26" s="39">
        <f>E26/C26*100</f>
        <v>54.54959764577203</v>
      </c>
      <c r="G26" s="40">
        <v>1356.6</v>
      </c>
      <c r="H26" s="40"/>
      <c r="I26" s="45">
        <v>1067.5</v>
      </c>
      <c r="J26" s="43">
        <f t="shared" si="1"/>
        <v>78.68937048503612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428.1</v>
      </c>
      <c r="F27" s="39">
        <f>E27/C27*100</f>
        <v>74.98686284813452</v>
      </c>
      <c r="G27" s="40">
        <v>570.9</v>
      </c>
      <c r="H27" s="27"/>
      <c r="I27" s="45">
        <v>320.4</v>
      </c>
      <c r="J27" s="43">
        <f t="shared" si="1"/>
        <v>56.12191276931161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463</v>
      </c>
      <c r="F28" s="39">
        <f>E28/C28*100</f>
        <v>52.27503669414022</v>
      </c>
      <c r="G28" s="40">
        <v>2984.5</v>
      </c>
      <c r="H28" s="27"/>
      <c r="I28" s="45">
        <v>1178.4</v>
      </c>
      <c r="J28" s="43">
        <f t="shared" si="1"/>
        <v>39.48400067012901</v>
      </c>
    </row>
    <row r="29" spans="1:10" s="7" customFormat="1" ht="22.5">
      <c r="A29" s="16" t="s">
        <v>29</v>
      </c>
      <c r="B29" s="20" t="s">
        <v>23</v>
      </c>
      <c r="C29" s="40">
        <v>34127.2</v>
      </c>
      <c r="D29" s="27"/>
      <c r="E29" s="40">
        <v>16486.6</v>
      </c>
      <c r="F29" s="39">
        <f>E29/C29*100</f>
        <v>48.30926650882581</v>
      </c>
      <c r="G29" s="40">
        <v>14559.8</v>
      </c>
      <c r="H29" s="27"/>
      <c r="I29" s="45">
        <v>7430.2</v>
      </c>
      <c r="J29" s="43">
        <f t="shared" si="1"/>
        <v>51.03229439964835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9565</v>
      </c>
      <c r="H30" s="27"/>
      <c r="I30" s="45">
        <v>2715.6</v>
      </c>
      <c r="J30" s="43">
        <f t="shared" si="1"/>
        <v>28.391008886565604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174.5</v>
      </c>
      <c r="H31" s="27"/>
      <c r="I31" s="45">
        <v>83.4</v>
      </c>
      <c r="J31" s="43">
        <f t="shared" si="1"/>
        <v>47.79369627507163</v>
      </c>
    </row>
    <row r="32" spans="1:12" s="7" customFormat="1" ht="27.75" customHeight="1">
      <c r="A32" s="16" t="s">
        <v>5</v>
      </c>
      <c r="B32" s="20" t="s">
        <v>6</v>
      </c>
      <c r="C32" s="40">
        <v>133364.8</v>
      </c>
      <c r="D32" s="40">
        <f>D38+D43+D59+D56+D53</f>
        <v>0</v>
      </c>
      <c r="E32" s="40">
        <v>80878.4</v>
      </c>
      <c r="F32" s="39">
        <f t="shared" si="2"/>
        <v>60.6444879008554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v>76316</v>
      </c>
      <c r="D33" s="37">
        <f>D39+D44+D60</f>
        <v>0</v>
      </c>
      <c r="E33" s="37">
        <v>45594.2</v>
      </c>
      <c r="F33" s="36">
        <f t="shared" si="2"/>
        <v>59.743959327008746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v>23044.5</v>
      </c>
      <c r="D34" s="37">
        <f>D40+D45+D61</f>
        <v>0</v>
      </c>
      <c r="E34" s="37">
        <v>13272.9</v>
      </c>
      <c r="F34" s="36">
        <f t="shared" si="2"/>
        <v>57.59682353706958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v>7232.8</v>
      </c>
      <c r="D35" s="37">
        <f>D41+D46+D62+D57</f>
        <v>0</v>
      </c>
      <c r="E35" s="37">
        <v>4186.8</v>
      </c>
      <c r="F35" s="36">
        <f t="shared" si="2"/>
        <v>57.88629576374294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26771.49999999999</v>
      </c>
      <c r="D36" s="37">
        <f>D32-D33-D34-D35</f>
        <v>0</v>
      </c>
      <c r="E36" s="37">
        <f>E32-E33-E34-E35</f>
        <v>17824.499999999996</v>
      </c>
      <c r="F36" s="36">
        <f t="shared" si="2"/>
        <v>66.5801318566386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25628.3</v>
      </c>
      <c r="D38" s="27"/>
      <c r="E38" s="27">
        <v>15538.6</v>
      </c>
      <c r="F38" s="39">
        <f aca="true" t="shared" si="3" ref="F38:F50">E38/C38*100</f>
        <v>60.630630982156454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11883.8</v>
      </c>
      <c r="D39" s="26"/>
      <c r="E39" s="37">
        <v>6877</v>
      </c>
      <c r="F39" s="36">
        <f t="shared" si="3"/>
        <v>57.868695198505534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3588.7</v>
      </c>
      <c r="D40" s="26"/>
      <c r="E40" s="37">
        <v>2018.5</v>
      </c>
      <c r="F40" s="36">
        <f t="shared" si="3"/>
        <v>56.245994371220775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2499.4</v>
      </c>
      <c r="D41" s="26"/>
      <c r="E41" s="37">
        <v>1516</v>
      </c>
      <c r="F41" s="36">
        <f t="shared" si="3"/>
        <v>60.654557093702486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7656.4</v>
      </c>
      <c r="D42" s="26">
        <f>D38-D39-D40-D41</f>
        <v>0</v>
      </c>
      <c r="E42" s="26">
        <f>E38-E39-E40-E41</f>
        <v>5127.1</v>
      </c>
      <c r="F42" s="36">
        <f t="shared" si="3"/>
        <v>66.96489211639935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103681.6</v>
      </c>
      <c r="D43" s="27"/>
      <c r="E43" s="40">
        <v>62816.3</v>
      </c>
      <c r="F43" s="39">
        <f t="shared" si="3"/>
        <v>60.58577413928797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63946.7</v>
      </c>
      <c r="D44" s="26"/>
      <c r="E44" s="37">
        <v>38480.7</v>
      </c>
      <c r="F44" s="36">
        <f t="shared" si="3"/>
        <v>60.1762092492654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19309.2</v>
      </c>
      <c r="D45" s="26"/>
      <c r="E45" s="37">
        <v>11172</v>
      </c>
      <c r="F45" s="36">
        <f t="shared" si="3"/>
        <v>57.85843017836058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4725.4</v>
      </c>
      <c r="D46" s="26"/>
      <c r="E46" s="37">
        <v>2666.5</v>
      </c>
      <c r="F46" s="36">
        <f t="shared" si="3"/>
        <v>56.429085368434414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15700.300000000008</v>
      </c>
      <c r="D47" s="26">
        <f>D43-D44-D45-D46</f>
        <v>0</v>
      </c>
      <c r="E47" s="26">
        <f>E43-E44-E45-E46</f>
        <v>10497.100000000006</v>
      </c>
      <c r="F47" s="36">
        <f t="shared" si="3"/>
        <v>66.85923198919767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41482.9</v>
      </c>
      <c r="F48" s="39">
        <f t="shared" si="3"/>
        <v>59.88580915259131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31054.6</v>
      </c>
      <c r="F49" s="36">
        <f t="shared" si="3"/>
        <v>60.35386810017452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9006.7</v>
      </c>
      <c r="F50" s="36">
        <f t="shared" si="3"/>
        <v>57.95817245817246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29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1421.6000000000022</v>
      </c>
      <c r="F52" s="36">
        <f>E52/C52*100</f>
        <v>62.465946040952645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42</v>
      </c>
      <c r="F53" s="36">
        <f>E53/C53*100</f>
        <v>39.81042654028436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1535.1</v>
      </c>
      <c r="D56" s="28"/>
      <c r="E56" s="47">
        <v>1187</v>
      </c>
      <c r="F56" s="39">
        <f aca="true" t="shared" si="4" ref="F56:F61">E56/C56*100</f>
        <v>77.32395283694873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8</v>
      </c>
      <c r="D57" s="29"/>
      <c r="E57" s="29">
        <v>4.3</v>
      </c>
      <c r="F57" s="36">
        <f t="shared" si="4"/>
        <v>53.75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1527.1</v>
      </c>
      <c r="D58" s="29">
        <f>D56-D57</f>
        <v>0</v>
      </c>
      <c r="E58" s="46">
        <f>E56-E57</f>
        <v>1182.7</v>
      </c>
      <c r="F58" s="36">
        <f t="shared" si="4"/>
        <v>77.44744941392182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1294.4</v>
      </c>
      <c r="F59" s="39">
        <f t="shared" si="4"/>
        <v>53.61610471377682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236.5</v>
      </c>
      <c r="F60" s="36">
        <f t="shared" si="4"/>
        <v>48.71266735324408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82.4</v>
      </c>
      <c r="F61" s="36">
        <f t="shared" si="4"/>
        <v>56.20736698499319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975.5000000000001</v>
      </c>
      <c r="F63" s="36">
        <f aca="true" t="shared" si="5" ref="F63:F70">E63/C63*100</f>
        <v>54.738791313618776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14438.1</v>
      </c>
      <c r="D64" s="27"/>
      <c r="E64" s="40">
        <v>7969.8</v>
      </c>
      <c r="F64" s="39">
        <f t="shared" si="5"/>
        <v>55.199783905084466</v>
      </c>
      <c r="G64" s="40">
        <v>24.5</v>
      </c>
      <c r="H64" s="27"/>
      <c r="I64" s="45">
        <v>24.5</v>
      </c>
      <c r="J64" s="40">
        <f>I64/G64*100</f>
        <v>100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4912.5</v>
      </c>
      <c r="F65" s="36">
        <f t="shared" si="5"/>
        <v>55.7807603215697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1340.9</v>
      </c>
      <c r="F66" s="36">
        <f t="shared" si="5"/>
        <v>50.41546039026959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812.5</v>
      </c>
      <c r="D67" s="26"/>
      <c r="E67" s="37">
        <v>478</v>
      </c>
      <c r="F67" s="36">
        <f t="shared" si="5"/>
        <v>58.83076923076923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2159.1000000000013</v>
      </c>
      <c r="D68" s="26">
        <f>D64-D65-D66-D67</f>
        <v>0</v>
      </c>
      <c r="E68" s="26">
        <f>E64-E65-E66-E67</f>
        <v>1238.4</v>
      </c>
      <c r="F68" s="36">
        <f t="shared" si="5"/>
        <v>57.357232180075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11.7</v>
      </c>
      <c r="F69" s="36">
        <f t="shared" si="5"/>
        <v>26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v>11475.8</v>
      </c>
      <c r="F70" s="36">
        <f t="shared" si="5"/>
        <v>59.12008654886404</v>
      </c>
      <c r="G70" s="40">
        <v>476.8</v>
      </c>
      <c r="H70" s="40">
        <f>H72+H73+H74</f>
        <v>0</v>
      </c>
      <c r="I70" s="40">
        <v>309.4</v>
      </c>
      <c r="J70" s="40">
        <f>I70/G70*100</f>
        <v>64.89093959731544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203.3</v>
      </c>
      <c r="F72" s="36">
        <f>E72/C72*100</f>
        <v>80.7386814932486</v>
      </c>
      <c r="G72" s="37">
        <v>475.8</v>
      </c>
      <c r="H72" s="37"/>
      <c r="I72" s="48">
        <v>308.4</v>
      </c>
      <c r="J72" s="37">
        <f>I72/G72*100</f>
        <v>64.8171500630517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6090.9</v>
      </c>
      <c r="F73" s="36">
        <f>E73/C73*100</f>
        <v>63.01235232045684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5181.7</v>
      </c>
      <c r="F74" s="36">
        <f>E74/C74*100</f>
        <v>54.584430633098066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71.5</v>
      </c>
      <c r="F75" s="39">
        <f>E75/C75*100</f>
        <v>69.41747572815534</v>
      </c>
      <c r="G75" s="40">
        <v>1300.7</v>
      </c>
      <c r="H75" s="40"/>
      <c r="I75" s="45">
        <v>0</v>
      </c>
      <c r="J75" s="37">
        <f>I75/G75*100</f>
        <v>0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16.4</v>
      </c>
      <c r="J76" s="37">
        <f>I76/G76*100</f>
        <v>25.23076923076923</v>
      </c>
    </row>
    <row r="77" spans="1:10" s="7" customFormat="1" ht="34.5" thickBot="1">
      <c r="A77" s="60" t="s">
        <v>35</v>
      </c>
      <c r="B77" s="17" t="s">
        <v>73</v>
      </c>
      <c r="C77" s="43">
        <v>19488.4</v>
      </c>
      <c r="D77" s="69"/>
      <c r="E77" s="43">
        <v>10829.9</v>
      </c>
      <c r="F77" s="39">
        <f>E77/C77*100</f>
        <v>55.571006342234355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252553.80000000002</v>
      </c>
      <c r="D79" s="68">
        <f>D77+D76+D75+D70+D69+D64+D32+D31+D30+D29+D28+D27+D7</f>
        <v>0</v>
      </c>
      <c r="E79" s="68">
        <f>E77+E76+E75+E70+E69+E64+E32+E31+E30+E29+E28+E27+E7</f>
        <v>144132.69999999998</v>
      </c>
      <c r="F79" s="74">
        <f>E79/C79*100</f>
        <v>57.07009753961333</v>
      </c>
      <c r="G79" s="68">
        <f>G77+G76+G75+G70+G69+G64+G32+G31+G30+G29+G28+G27+G7</f>
        <v>43621.7</v>
      </c>
      <c r="H79" s="68">
        <f>H77+H76+H75+H70+H69+H64+H32+H31+H30+H29+H28+H27+H7</f>
        <v>0</v>
      </c>
      <c r="I79" s="68">
        <f>I77+I76+I75+I70+I69+I64+I32+I31+I30+I29+I28+I27+I7</f>
        <v>19834.199999999997</v>
      </c>
      <c r="J79" s="75">
        <f>I79/G79*100</f>
        <v>45.468654362393025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A143"/>
  <sheetViews>
    <sheetView workbookViewId="0" topLeftCell="A1">
      <selection activeCell="C7" sqref="C7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98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99</v>
      </c>
      <c r="F6" s="15" t="s">
        <v>64</v>
      </c>
      <c r="G6" s="15" t="s">
        <v>41</v>
      </c>
      <c r="H6" s="15" t="s">
        <v>60</v>
      </c>
      <c r="I6" s="35" t="s">
        <v>99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29920</v>
      </c>
      <c r="D7" s="39">
        <f>D9+D13+D17+D22+D24+D25+D26+D23</f>
        <v>0</v>
      </c>
      <c r="E7" s="39">
        <f>E9+E13+E17+E22+E24+E25+E26+E23</f>
        <v>17898.600000000002</v>
      </c>
      <c r="F7" s="39">
        <f>E7/C7*100</f>
        <v>59.82152406417113</v>
      </c>
      <c r="G7" s="39">
        <f>G9+G13+G17+G22+G24+G25+G26+G23</f>
        <v>13842</v>
      </c>
      <c r="H7" s="39">
        <f>H9+H13+H17+H22+H24+H25+H26+H23</f>
        <v>0</v>
      </c>
      <c r="I7" s="39">
        <f>I9+I13+I17+I22+I24+I25+I26+I23</f>
        <v>8896.099999999999</v>
      </c>
      <c r="J7" s="43">
        <f>I7/G7*100</f>
        <v>64.2688917786447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495.6</v>
      </c>
      <c r="F9" s="39">
        <f aca="true" t="shared" si="0" ref="F9:F23">E9/C9*100</f>
        <v>62.8854206318995</v>
      </c>
      <c r="G9" s="40">
        <v>3947.9</v>
      </c>
      <c r="H9" s="27"/>
      <c r="I9" s="45">
        <v>2643.4</v>
      </c>
      <c r="J9" s="43">
        <f>I9/G9*100</f>
        <v>66.95711644165252</v>
      </c>
    </row>
    <row r="10" spans="1:10" ht="12.75">
      <c r="A10" s="18" t="s">
        <v>44</v>
      </c>
      <c r="B10" s="19"/>
      <c r="C10" s="26">
        <v>605.3</v>
      </c>
      <c r="D10" s="26"/>
      <c r="E10" s="37">
        <v>386.9</v>
      </c>
      <c r="F10" s="36">
        <f t="shared" si="0"/>
        <v>63.9187179910788</v>
      </c>
      <c r="G10" s="37">
        <v>3018.5</v>
      </c>
      <c r="H10" s="26"/>
      <c r="I10" s="48">
        <v>2086.6</v>
      </c>
      <c r="J10" s="44">
        <f>I10/G10*100</f>
        <v>69.12704985920158</v>
      </c>
    </row>
    <row r="11" spans="1:10" ht="12.75">
      <c r="A11" s="18" t="s">
        <v>45</v>
      </c>
      <c r="B11" s="19"/>
      <c r="C11" s="26">
        <v>182.8</v>
      </c>
      <c r="D11" s="26"/>
      <c r="E11" s="37">
        <v>108.7</v>
      </c>
      <c r="F11" s="36">
        <f t="shared" si="0"/>
        <v>59.46389496717725</v>
      </c>
      <c r="G11" s="26">
        <v>912.6</v>
      </c>
      <c r="H11" s="26"/>
      <c r="I11" s="48">
        <v>540</v>
      </c>
      <c r="J11" s="44">
        <f>I11/G11*100</f>
        <v>59.171597633136095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16.800000000000182</v>
      </c>
      <c r="J12" s="44">
        <f>I12/G12*100</f>
        <v>100.00000000000067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679.1</v>
      </c>
      <c r="F13" s="39">
        <f t="shared" si="0"/>
        <v>58.20191978059651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395.7</v>
      </c>
      <c r="F14" s="36">
        <f t="shared" si="0"/>
        <v>61.6643291257597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115.6</v>
      </c>
      <c r="F15" s="36">
        <f t="shared" si="0"/>
        <v>59.64912280701754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167.80000000000004</v>
      </c>
      <c r="F16" s="36">
        <f t="shared" si="0"/>
        <v>50.64895864775131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19806.3</v>
      </c>
      <c r="D17" s="27"/>
      <c r="E17" s="27">
        <v>11678.5</v>
      </c>
      <c r="F17" s="39">
        <f t="shared" si="0"/>
        <v>58.96356209892812</v>
      </c>
      <c r="G17" s="40">
        <v>8336.2</v>
      </c>
      <c r="H17" s="27"/>
      <c r="I17" s="45">
        <v>5163.4</v>
      </c>
      <c r="J17" s="43">
        <f>I17/G17*100</f>
        <v>61.939492814471805</v>
      </c>
    </row>
    <row r="18" spans="1:10" ht="12.75">
      <c r="A18" s="18" t="s">
        <v>46</v>
      </c>
      <c r="B18" s="19"/>
      <c r="C18" s="26">
        <v>11950</v>
      </c>
      <c r="D18" s="26"/>
      <c r="E18" s="37">
        <v>6993.6</v>
      </c>
      <c r="F18" s="36">
        <f t="shared" si="0"/>
        <v>58.52384937238494</v>
      </c>
      <c r="G18" s="37">
        <v>4980.9</v>
      </c>
      <c r="H18" s="26"/>
      <c r="I18" s="48">
        <v>2984.5</v>
      </c>
      <c r="J18" s="44">
        <f>I18/G18*100</f>
        <v>59.918890160412786</v>
      </c>
    </row>
    <row r="19" spans="1:10" ht="12.75">
      <c r="A19" s="18" t="s">
        <v>47</v>
      </c>
      <c r="B19" s="19"/>
      <c r="C19" s="26">
        <v>3304</v>
      </c>
      <c r="D19" s="26"/>
      <c r="E19" s="37">
        <v>1928.5</v>
      </c>
      <c r="F19" s="36">
        <f t="shared" si="0"/>
        <v>58.368644067796616</v>
      </c>
      <c r="G19" s="37">
        <v>1367.5</v>
      </c>
      <c r="H19" s="26"/>
      <c r="I19" s="48">
        <v>811.1</v>
      </c>
      <c r="J19" s="44">
        <f>I19/G19*100</f>
        <v>59.31261425959781</v>
      </c>
    </row>
    <row r="20" spans="1:10" ht="12.75">
      <c r="A20" s="18" t="s">
        <v>48</v>
      </c>
      <c r="B20" s="19"/>
      <c r="C20" s="26">
        <v>1789.4</v>
      </c>
      <c r="D20" s="26"/>
      <c r="E20" s="26">
        <v>1073.6</v>
      </c>
      <c r="F20" s="36">
        <f t="shared" si="0"/>
        <v>59.997764613837035</v>
      </c>
      <c r="G20" s="26">
        <v>189.5</v>
      </c>
      <c r="H20" s="26"/>
      <c r="I20" s="48">
        <v>108.9</v>
      </c>
      <c r="J20" s="44">
        <f>I20/G20*100</f>
        <v>57.46701846965699</v>
      </c>
    </row>
    <row r="21" spans="1:10" ht="12.75" customHeight="1">
      <c r="A21" s="18" t="s">
        <v>3</v>
      </c>
      <c r="B21" s="19"/>
      <c r="C21" s="26">
        <f>C17-C18-C19-C20</f>
        <v>2762.899999999999</v>
      </c>
      <c r="D21" s="26">
        <f>D17-D18-D19-D20</f>
        <v>0</v>
      </c>
      <c r="E21" s="26">
        <f>E17-E18-E19-E20</f>
        <v>1682.7999999999997</v>
      </c>
      <c r="F21" s="36">
        <f t="shared" si="0"/>
        <v>60.90701798834559</v>
      </c>
      <c r="G21" s="26">
        <f>G17-G18-G19-G20</f>
        <v>1798.300000000001</v>
      </c>
      <c r="H21" s="26">
        <f>H17-H18-H19-H20</f>
        <v>0</v>
      </c>
      <c r="I21" s="26">
        <f>I17-I18-I19-I20</f>
        <v>1258.8999999999996</v>
      </c>
      <c r="J21" s="44">
        <f>I21/G21*100</f>
        <v>70.00500472668625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266.8</v>
      </c>
      <c r="F23" s="36">
        <f t="shared" si="0"/>
        <v>63.919501677048395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40</v>
      </c>
      <c r="H24" s="27"/>
      <c r="I24" s="32">
        <v>17</v>
      </c>
      <c r="J24" s="43">
        <f aca="true" t="shared" si="1" ref="J24:J32">I24/G24*100</f>
        <v>42.5</v>
      </c>
    </row>
    <row r="25" spans="1:10" s="7" customFormat="1" ht="17.25" customHeight="1">
      <c r="A25" s="16" t="s">
        <v>33</v>
      </c>
      <c r="B25" s="20" t="s">
        <v>62</v>
      </c>
      <c r="C25" s="40">
        <v>61.6</v>
      </c>
      <c r="D25" s="27"/>
      <c r="E25" s="40"/>
      <c r="F25" s="36">
        <f>E25/C25*100</f>
        <v>0</v>
      </c>
      <c r="G25" s="40">
        <v>161.3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7679.8</v>
      </c>
      <c r="D26" s="27"/>
      <c r="E26" s="40">
        <v>4778.6</v>
      </c>
      <c r="F26" s="39">
        <f>E26/C26*100</f>
        <v>62.22297455662908</v>
      </c>
      <c r="G26" s="40">
        <v>1356.6</v>
      </c>
      <c r="H26" s="40"/>
      <c r="I26" s="45">
        <v>1072.3</v>
      </c>
      <c r="J26" s="43">
        <f t="shared" si="1"/>
        <v>79.04319622585876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428.1</v>
      </c>
      <c r="F27" s="39">
        <f>E27/C27*100</f>
        <v>74.98686284813452</v>
      </c>
      <c r="G27" s="40">
        <v>570.9</v>
      </c>
      <c r="H27" s="27"/>
      <c r="I27" s="45">
        <v>374.5</v>
      </c>
      <c r="J27" s="43">
        <f t="shared" si="1"/>
        <v>65.59817831494132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536.6</v>
      </c>
      <c r="F28" s="39">
        <f>E28/C28*100</f>
        <v>60.58484814271198</v>
      </c>
      <c r="G28" s="40">
        <v>2984.5</v>
      </c>
      <c r="H28" s="27"/>
      <c r="I28" s="45">
        <v>1350.6</v>
      </c>
      <c r="J28" s="43">
        <f t="shared" si="1"/>
        <v>45.25381135868655</v>
      </c>
    </row>
    <row r="29" spans="1:10" s="7" customFormat="1" ht="22.5">
      <c r="A29" s="16" t="s">
        <v>29</v>
      </c>
      <c r="B29" s="20" t="s">
        <v>23</v>
      </c>
      <c r="C29" s="40">
        <v>34133</v>
      </c>
      <c r="D29" s="27"/>
      <c r="E29" s="40">
        <v>18078.4</v>
      </c>
      <c r="F29" s="39">
        <f>E29/C29*100</f>
        <v>52.964579732223946</v>
      </c>
      <c r="G29" s="40">
        <v>14603.8</v>
      </c>
      <c r="H29" s="27"/>
      <c r="I29" s="45">
        <v>8281.3</v>
      </c>
      <c r="J29" s="43">
        <f t="shared" si="1"/>
        <v>56.70647365754119</v>
      </c>
    </row>
    <row r="30" spans="1:10" s="7" customFormat="1" ht="25.5" customHeight="1">
      <c r="A30" s="16" t="s">
        <v>24</v>
      </c>
      <c r="B30" s="20" t="s">
        <v>25</v>
      </c>
      <c r="C30" s="40"/>
      <c r="D30" s="27"/>
      <c r="E30" s="40"/>
      <c r="F30" s="39">
        <v>0</v>
      </c>
      <c r="G30" s="40">
        <v>9618.9</v>
      </c>
      <c r="H30" s="27"/>
      <c r="I30" s="45">
        <v>3650.8</v>
      </c>
      <c r="J30" s="43">
        <f t="shared" si="1"/>
        <v>37.954443855326495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174.5</v>
      </c>
      <c r="H31" s="27"/>
      <c r="I31" s="45">
        <v>123.9</v>
      </c>
      <c r="J31" s="43">
        <f t="shared" si="1"/>
        <v>71.0028653295129</v>
      </c>
    </row>
    <row r="32" spans="1:12" s="7" customFormat="1" ht="27.75" customHeight="1">
      <c r="A32" s="16" t="s">
        <v>5</v>
      </c>
      <c r="B32" s="20" t="s">
        <v>6</v>
      </c>
      <c r="C32" s="40">
        <v>133441.1</v>
      </c>
      <c r="D32" s="40">
        <f>D38+D43+D59+D56+D53</f>
        <v>0</v>
      </c>
      <c r="E32" s="40">
        <v>86480.9</v>
      </c>
      <c r="F32" s="39">
        <f t="shared" si="2"/>
        <v>64.8082936966197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v>76316</v>
      </c>
      <c r="D33" s="37">
        <f>D39+D44+D60</f>
        <v>0</v>
      </c>
      <c r="E33" s="37">
        <v>48329.2</v>
      </c>
      <c r="F33" s="36">
        <f t="shared" si="2"/>
        <v>63.3277425441585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v>23044.5</v>
      </c>
      <c r="D34" s="37">
        <f>D40+D45+D61</f>
        <v>0</v>
      </c>
      <c r="E34" s="37">
        <v>14466.8</v>
      </c>
      <c r="F34" s="36">
        <f t="shared" si="2"/>
        <v>62.777669292021955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v>7232.8</v>
      </c>
      <c r="D35" s="37">
        <f>D41+D46+D62+D57</f>
        <v>0</v>
      </c>
      <c r="E35" s="37">
        <v>4284.4</v>
      </c>
      <c r="F35" s="36">
        <f t="shared" si="2"/>
        <v>59.23570401504258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26847.800000000007</v>
      </c>
      <c r="D36" s="37">
        <f>D32-D33-D34-D35</f>
        <v>0</v>
      </c>
      <c r="E36" s="37">
        <f>E32-E33-E34-E35</f>
        <v>19400.5</v>
      </c>
      <c r="F36" s="36">
        <f t="shared" si="2"/>
        <v>72.2610418730771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25628.3</v>
      </c>
      <c r="D38" s="27"/>
      <c r="E38" s="27">
        <v>17578.4</v>
      </c>
      <c r="F38" s="39">
        <f aca="true" t="shared" si="3" ref="F38:F50">E38/C38*100</f>
        <v>68.58980111829501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11883.8</v>
      </c>
      <c r="D39" s="26"/>
      <c r="E39" s="37">
        <v>7868.6</v>
      </c>
      <c r="F39" s="36">
        <f t="shared" si="3"/>
        <v>66.21282754674431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3588.7</v>
      </c>
      <c r="D40" s="26"/>
      <c r="E40" s="37">
        <v>2312</v>
      </c>
      <c r="F40" s="36">
        <f t="shared" si="3"/>
        <v>64.42444339175746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2499.4</v>
      </c>
      <c r="D41" s="26"/>
      <c r="E41" s="37">
        <v>1587.8</v>
      </c>
      <c r="F41" s="36">
        <f t="shared" si="3"/>
        <v>63.527246539169404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7656.4</v>
      </c>
      <c r="D42" s="26">
        <f>D38-D39-D40-D41</f>
        <v>0</v>
      </c>
      <c r="E42" s="26">
        <f>E38-E39-E40-E41</f>
        <v>5810.000000000001</v>
      </c>
      <c r="F42" s="36">
        <f t="shared" si="3"/>
        <v>75.88422757431694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103735.5</v>
      </c>
      <c r="D43" s="27"/>
      <c r="E43" s="40">
        <v>66062.9</v>
      </c>
      <c r="F43" s="39">
        <f t="shared" si="3"/>
        <v>63.68398474967585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63946.7</v>
      </c>
      <c r="D44" s="26"/>
      <c r="E44" s="37">
        <v>40202.8</v>
      </c>
      <c r="F44" s="36">
        <f t="shared" si="3"/>
        <v>62.869233283343796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19309.2</v>
      </c>
      <c r="D45" s="26"/>
      <c r="E45" s="37">
        <v>12046.5</v>
      </c>
      <c r="F45" s="36">
        <f t="shared" si="3"/>
        <v>62.38735939344975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4725.4</v>
      </c>
      <c r="D46" s="26"/>
      <c r="E46" s="37">
        <v>2690.8</v>
      </c>
      <c r="F46" s="36">
        <f t="shared" si="3"/>
        <v>56.943327548990574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15754.200000000003</v>
      </c>
      <c r="D47" s="26">
        <f>D43-D44-D45-D46</f>
        <v>0</v>
      </c>
      <c r="E47" s="26">
        <f>E43-E44-E45-E46</f>
        <v>11122.799999999992</v>
      </c>
      <c r="F47" s="36">
        <f t="shared" si="3"/>
        <v>70.60212514757963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43685</v>
      </c>
      <c r="F48" s="39">
        <f t="shared" si="3"/>
        <v>63.064818824888114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32427.2</v>
      </c>
      <c r="F49" s="36">
        <f t="shared" si="3"/>
        <v>63.021483183102646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9744.8</v>
      </c>
      <c r="F50" s="36">
        <f t="shared" si="3"/>
        <v>62.707850707850696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78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1513</v>
      </c>
      <c r="F52" s="36">
        <f>E52/C52*100</f>
        <v>66.482116178926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105.5</v>
      </c>
      <c r="D53" s="28"/>
      <c r="E53" s="28">
        <v>42</v>
      </c>
      <c r="F53" s="36">
        <f>E53/C53*100</f>
        <v>39.81042654028436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1557.6</v>
      </c>
      <c r="D56" s="28"/>
      <c r="E56" s="47">
        <v>1332.7</v>
      </c>
      <c r="F56" s="39">
        <f aca="true" t="shared" si="4" ref="F56:F61">E56/C56*100</f>
        <v>85.56111967128916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8</v>
      </c>
      <c r="D57" s="29"/>
      <c r="E57" s="29">
        <v>5.8</v>
      </c>
      <c r="F57" s="36">
        <f t="shared" si="4"/>
        <v>72.5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1549.6</v>
      </c>
      <c r="D58" s="29">
        <f>D56-D57</f>
        <v>0</v>
      </c>
      <c r="E58" s="46">
        <f>E56-E57</f>
        <v>1326.9</v>
      </c>
      <c r="F58" s="36">
        <f t="shared" si="4"/>
        <v>85.62854930304596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1465</v>
      </c>
      <c r="F59" s="39">
        <f t="shared" si="4"/>
        <v>60.68262778560186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257.8</v>
      </c>
      <c r="F60" s="36">
        <f t="shared" si="4"/>
        <v>53.099897013388265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108.3</v>
      </c>
      <c r="F61" s="36">
        <f t="shared" si="4"/>
        <v>73.87448840381991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1098.9</v>
      </c>
      <c r="F63" s="36">
        <f aca="true" t="shared" si="5" ref="F63:F70">E63/C63*100</f>
        <v>61.66320632961114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14438.1</v>
      </c>
      <c r="D64" s="27"/>
      <c r="E64" s="40">
        <v>8865.5</v>
      </c>
      <c r="F64" s="39">
        <f t="shared" si="5"/>
        <v>61.40350877192983</v>
      </c>
      <c r="G64" s="40">
        <v>24.5</v>
      </c>
      <c r="H64" s="27"/>
      <c r="I64" s="45">
        <v>24.5</v>
      </c>
      <c r="J64" s="40">
        <f>I64/G64*100</f>
        <v>100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5472.4</v>
      </c>
      <c r="F65" s="36">
        <f t="shared" si="5"/>
        <v>62.13834764045964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1586.2</v>
      </c>
      <c r="F66" s="36">
        <f t="shared" si="5"/>
        <v>59.638305072000605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812.5</v>
      </c>
      <c r="D67" s="26"/>
      <c r="E67" s="37">
        <v>487.6</v>
      </c>
      <c r="F67" s="36">
        <f t="shared" si="5"/>
        <v>60.0123076923077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2159.1000000000013</v>
      </c>
      <c r="D68" s="26">
        <f>D64-D65-D66-D67</f>
        <v>0</v>
      </c>
      <c r="E68" s="26">
        <f>E64-E65-E66-E67</f>
        <v>1319.3000000000002</v>
      </c>
      <c r="F68" s="36">
        <f t="shared" si="5"/>
        <v>61.10416377194199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18.9</v>
      </c>
      <c r="F69" s="36">
        <f t="shared" si="5"/>
        <v>42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f>C72+C73+C74</f>
        <v>19411</v>
      </c>
      <c r="D70" s="40">
        <f>D72+D73+D74</f>
        <v>0</v>
      </c>
      <c r="E70" s="40">
        <v>12242.6</v>
      </c>
      <c r="F70" s="36">
        <f t="shared" si="5"/>
        <v>63.07042398639947</v>
      </c>
      <c r="G70" s="40">
        <v>484.8</v>
      </c>
      <c r="H70" s="40">
        <f>H72+H73+H74</f>
        <v>0</v>
      </c>
      <c r="I70" s="40">
        <v>333.1</v>
      </c>
      <c r="J70" s="40">
        <f>I70/G70*100</f>
        <v>68.70874587458746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251.8</v>
      </c>
      <c r="D72" s="26"/>
      <c r="E72" s="26">
        <v>232.9</v>
      </c>
      <c r="F72" s="36">
        <f>E72/C72*100</f>
        <v>92.49404289118348</v>
      </c>
      <c r="G72" s="37">
        <v>483.8</v>
      </c>
      <c r="H72" s="37"/>
      <c r="I72" s="48">
        <v>332.1</v>
      </c>
      <c r="J72" s="37">
        <f>I72/G72*100</f>
        <v>68.64406779661017</v>
      </c>
    </row>
    <row r="73" spans="1:10" ht="12.75">
      <c r="A73" s="18" t="s">
        <v>19</v>
      </c>
      <c r="B73" s="19" t="s">
        <v>20</v>
      </c>
      <c r="C73" s="37">
        <v>9666.2</v>
      </c>
      <c r="D73" s="26"/>
      <c r="E73" s="37">
        <v>6369.9</v>
      </c>
      <c r="F73" s="36">
        <f>E73/C73*100</f>
        <v>65.89869855786141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5639.8</v>
      </c>
      <c r="F74" s="36">
        <f>E74/C74*100</f>
        <v>59.410091646476346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89.7</v>
      </c>
      <c r="F75" s="39">
        <f>E75/C75*100</f>
        <v>87.0873786407767</v>
      </c>
      <c r="G75" s="40">
        <v>1300.7</v>
      </c>
      <c r="H75" s="40"/>
      <c r="I75" s="45">
        <v>259.1</v>
      </c>
      <c r="J75" s="37">
        <f>I75/G75*100</f>
        <v>19.920043053740294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20.3</v>
      </c>
      <c r="J76" s="37">
        <f>I76/G76*100</f>
        <v>31.230769230769234</v>
      </c>
    </row>
    <row r="77" spans="1:10" s="7" customFormat="1" ht="34.5" thickBot="1">
      <c r="A77" s="60" t="s">
        <v>35</v>
      </c>
      <c r="B77" s="17" t="s">
        <v>73</v>
      </c>
      <c r="C77" s="43">
        <v>19488.4</v>
      </c>
      <c r="D77" s="69"/>
      <c r="E77" s="43">
        <v>11938.6</v>
      </c>
      <c r="F77" s="39">
        <f>E77/C77*100</f>
        <v>61.26003160854662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252576.2</v>
      </c>
      <c r="D79" s="68">
        <f>D77+D76+D75+D70+D69+D64+D32+D31+D30+D29+D28+D27+D7</f>
        <v>0</v>
      </c>
      <c r="E79" s="68">
        <f>E77+E76+E75+E70+E69+E64+E32+E31+E30+E29+E28+E27+E7</f>
        <v>156597.90000000002</v>
      </c>
      <c r="F79" s="74">
        <f>E79/C79*100</f>
        <v>62.00025972360025</v>
      </c>
      <c r="G79" s="68">
        <f>G77+G76+G75+G70+G69+G64+G32+G31+G30+G29+G28+G27+G7</f>
        <v>43720.6</v>
      </c>
      <c r="H79" s="68">
        <f>H77+H76+H75+H70+H69+H64+H32+H31+H30+H29+H28+H27+H7</f>
        <v>0</v>
      </c>
      <c r="I79" s="68">
        <f>I77+I76+I75+I70+I69+I64+I32+I31+I30+I29+I28+I27+I7</f>
        <v>23327.199999999997</v>
      </c>
      <c r="J79" s="75">
        <f>I79/G79*100</f>
        <v>53.3551689592549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A143"/>
  <sheetViews>
    <sheetView tabSelected="1" workbookViewId="0" topLeftCell="A25">
      <selection activeCell="I27" sqref="I27"/>
    </sheetView>
  </sheetViews>
  <sheetFormatPr defaultColWidth="9.00390625" defaultRowHeight="12.75"/>
  <cols>
    <col min="1" max="1" width="27.875" style="8" customWidth="1"/>
    <col min="2" max="2" width="5.00390625" style="9" customWidth="1"/>
    <col min="3" max="3" width="9.375" style="10" customWidth="1"/>
    <col min="4" max="4" width="8.875" style="10" hidden="1" customWidth="1"/>
    <col min="5" max="5" width="8.625" style="10" customWidth="1"/>
    <col min="6" max="6" width="7.25390625" style="10" customWidth="1"/>
    <col min="7" max="7" width="10.375" style="10" customWidth="1"/>
    <col min="8" max="8" width="8.75390625" style="10" hidden="1" customWidth="1"/>
    <col min="9" max="9" width="8.75390625" style="10" customWidth="1"/>
    <col min="10" max="10" width="7.25390625" style="41" customWidth="1"/>
  </cols>
  <sheetData>
    <row r="1" spans="1:9" ht="1.5" customHeight="1">
      <c r="A1" s="11"/>
      <c r="B1" s="12"/>
      <c r="C1" s="13"/>
      <c r="D1" s="13"/>
      <c r="E1" s="13"/>
      <c r="F1" s="13"/>
      <c r="G1" s="13"/>
      <c r="H1" s="13"/>
      <c r="I1" s="13"/>
    </row>
    <row r="2" spans="1:10" ht="12.75">
      <c r="A2" s="79" t="s">
        <v>37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2.75" customHeight="1">
      <c r="A3" s="79" t="s">
        <v>100</v>
      </c>
      <c r="B3" s="79"/>
      <c r="C3" s="79"/>
      <c r="D3" s="79"/>
      <c r="E3" s="79"/>
      <c r="F3" s="79"/>
      <c r="G3" s="79"/>
      <c r="H3" s="79"/>
      <c r="I3" s="79"/>
      <c r="J3" s="79"/>
    </row>
    <row r="4" spans="1:9" ht="1.5" customHeight="1" thickBot="1">
      <c r="A4" s="14"/>
      <c r="B4" s="14"/>
      <c r="C4" s="14"/>
      <c r="D4" s="14"/>
      <c r="E4" s="14"/>
      <c r="F4" s="14"/>
      <c r="G4" s="14"/>
      <c r="H4" s="14"/>
      <c r="I4" s="14"/>
    </row>
    <row r="5" spans="1:10" ht="14.25" customHeight="1" thickBot="1">
      <c r="A5" s="80"/>
      <c r="B5" s="82"/>
      <c r="C5" s="84" t="s">
        <v>38</v>
      </c>
      <c r="D5" s="85"/>
      <c r="E5" s="86"/>
      <c r="F5" s="34"/>
      <c r="G5" s="84" t="s">
        <v>39</v>
      </c>
      <c r="H5" s="85"/>
      <c r="I5" s="86"/>
      <c r="J5" s="42"/>
    </row>
    <row r="6" spans="1:10" s="3" customFormat="1" ht="50.25" customHeight="1" thickBot="1">
      <c r="A6" s="81"/>
      <c r="B6" s="83"/>
      <c r="C6" s="33" t="s">
        <v>40</v>
      </c>
      <c r="D6" s="15" t="s">
        <v>60</v>
      </c>
      <c r="E6" s="15" t="s">
        <v>101</v>
      </c>
      <c r="F6" s="15" t="s">
        <v>64</v>
      </c>
      <c r="G6" s="15" t="s">
        <v>41</v>
      </c>
      <c r="H6" s="15" t="s">
        <v>60</v>
      </c>
      <c r="I6" s="35" t="s">
        <v>101</v>
      </c>
      <c r="J6" s="15" t="s">
        <v>64</v>
      </c>
    </row>
    <row r="7" spans="1:10" s="7" customFormat="1" ht="12.75">
      <c r="A7" s="60" t="s">
        <v>27</v>
      </c>
      <c r="B7" s="17" t="s">
        <v>0</v>
      </c>
      <c r="C7" s="39">
        <f>C9+C13+C17+C22+C24+C25+C26+C23</f>
        <v>29967</v>
      </c>
      <c r="D7" s="39">
        <f>D9+D13+D17+D22+D24+D25+D26+D23</f>
        <v>0</v>
      </c>
      <c r="E7" s="39">
        <f>E9+E13+E17+E22+E24+E25+E26+E23</f>
        <v>19828.600000000002</v>
      </c>
      <c r="F7" s="39">
        <f>E7/C7*100</f>
        <v>66.16811826342311</v>
      </c>
      <c r="G7" s="39">
        <f>G9+G13+G17+G22+G24+G25+G26+G23</f>
        <v>13885.699999999999</v>
      </c>
      <c r="H7" s="39">
        <f>H9+H13+H17+H22+H24+H25+H26+H23</f>
        <v>0</v>
      </c>
      <c r="I7" s="39">
        <f>I9+I13+I17+I22+I24+I25+I26+I23</f>
        <v>9708.100000000002</v>
      </c>
      <c r="J7" s="43">
        <f>I7/G7*100</f>
        <v>69.91437233988927</v>
      </c>
    </row>
    <row r="8" spans="1:10" ht="12.75">
      <c r="A8" s="18" t="s">
        <v>1</v>
      </c>
      <c r="B8" s="19"/>
      <c r="C8" s="26"/>
      <c r="D8" s="26"/>
      <c r="E8" s="26"/>
      <c r="F8" s="39"/>
      <c r="G8" s="26"/>
      <c r="H8" s="26"/>
      <c r="I8" s="30"/>
      <c r="J8" s="43"/>
    </row>
    <row r="9" spans="1:10" s="7" customFormat="1" ht="33.75">
      <c r="A9" s="16" t="s">
        <v>43</v>
      </c>
      <c r="B9" s="20" t="s">
        <v>2</v>
      </c>
      <c r="C9" s="27">
        <v>788.1</v>
      </c>
      <c r="D9" s="27"/>
      <c r="E9" s="27">
        <v>532.4</v>
      </c>
      <c r="F9" s="39">
        <f aca="true" t="shared" si="0" ref="F9:F23">E9/C9*100</f>
        <v>67.55487882248445</v>
      </c>
      <c r="G9" s="40">
        <v>3947.9</v>
      </c>
      <c r="H9" s="27"/>
      <c r="I9" s="45">
        <v>2924.8</v>
      </c>
      <c r="J9" s="43">
        <f>I9/G9*100</f>
        <v>74.08495655918337</v>
      </c>
    </row>
    <row r="10" spans="1:10" ht="12.75">
      <c r="A10" s="18" t="s">
        <v>44</v>
      </c>
      <c r="B10" s="19"/>
      <c r="C10" s="26">
        <v>605.3</v>
      </c>
      <c r="D10" s="26"/>
      <c r="E10" s="37">
        <v>420.1</v>
      </c>
      <c r="F10" s="36">
        <f t="shared" si="0"/>
        <v>69.40360151990748</v>
      </c>
      <c r="G10" s="37">
        <v>3018.5</v>
      </c>
      <c r="H10" s="26"/>
      <c r="I10" s="48">
        <v>2251.6</v>
      </c>
      <c r="J10" s="44">
        <f>I10/G10*100</f>
        <v>74.59334106344211</v>
      </c>
    </row>
    <row r="11" spans="1:10" ht="12.75">
      <c r="A11" s="18" t="s">
        <v>45</v>
      </c>
      <c r="B11" s="19"/>
      <c r="C11" s="26">
        <v>182.8</v>
      </c>
      <c r="D11" s="26"/>
      <c r="E11" s="37">
        <v>112.3</v>
      </c>
      <c r="F11" s="36">
        <f t="shared" si="0"/>
        <v>61.43326039387308</v>
      </c>
      <c r="G11" s="26">
        <v>912.6</v>
      </c>
      <c r="H11" s="26"/>
      <c r="I11" s="48">
        <v>656.4</v>
      </c>
      <c r="J11" s="44">
        <f>I11/G11*100</f>
        <v>71.92636423405654</v>
      </c>
    </row>
    <row r="12" spans="1:10" ht="12.75">
      <c r="A12" s="18" t="s">
        <v>3</v>
      </c>
      <c r="B12" s="19"/>
      <c r="C12" s="37">
        <f>C9-C10-C11</f>
        <v>0</v>
      </c>
      <c r="D12" s="37">
        <f>D9-D10-D11</f>
        <v>0</v>
      </c>
      <c r="E12" s="37">
        <f>E9-E10-E11</f>
        <v>0</v>
      </c>
      <c r="F12" s="36" t="e">
        <f t="shared" si="0"/>
        <v>#DIV/0!</v>
      </c>
      <c r="G12" s="37">
        <f>G9-G10-G11</f>
        <v>16.800000000000068</v>
      </c>
      <c r="H12" s="37">
        <f>H9-H10-H11</f>
        <v>0</v>
      </c>
      <c r="I12" s="37">
        <f>I9-I10-I11</f>
        <v>16.800000000000296</v>
      </c>
      <c r="J12" s="44">
        <f>I12/G12*100</f>
        <v>100.00000000000135</v>
      </c>
    </row>
    <row r="13" spans="1:10" s="7" customFormat="1" ht="54.75" customHeight="1">
      <c r="A13" s="16" t="s">
        <v>56</v>
      </c>
      <c r="B13" s="20" t="s">
        <v>57</v>
      </c>
      <c r="C13" s="40">
        <v>1166.8</v>
      </c>
      <c r="D13" s="40"/>
      <c r="E13" s="40">
        <v>732.9</v>
      </c>
      <c r="F13" s="39">
        <f t="shared" si="0"/>
        <v>62.812821391840934</v>
      </c>
      <c r="G13" s="26"/>
      <c r="H13" s="26"/>
      <c r="I13" s="30"/>
      <c r="J13" s="43"/>
    </row>
    <row r="14" spans="1:10" s="7" customFormat="1" ht="14.25" customHeight="1">
      <c r="A14" s="18" t="s">
        <v>44</v>
      </c>
      <c r="B14" s="20"/>
      <c r="C14" s="37">
        <v>641.7</v>
      </c>
      <c r="D14" s="37"/>
      <c r="E14" s="37">
        <v>416.5</v>
      </c>
      <c r="F14" s="36">
        <f t="shared" si="0"/>
        <v>64.90571918341904</v>
      </c>
      <c r="G14" s="26"/>
      <c r="H14" s="26"/>
      <c r="I14" s="30"/>
      <c r="J14" s="43"/>
    </row>
    <row r="15" spans="1:10" s="7" customFormat="1" ht="14.25" customHeight="1">
      <c r="A15" s="18" t="s">
        <v>45</v>
      </c>
      <c r="B15" s="20"/>
      <c r="C15" s="37">
        <v>193.8</v>
      </c>
      <c r="D15" s="37"/>
      <c r="E15" s="37">
        <v>140.6</v>
      </c>
      <c r="F15" s="36">
        <f t="shared" si="0"/>
        <v>72.54901960784314</v>
      </c>
      <c r="G15" s="26"/>
      <c r="H15" s="26"/>
      <c r="I15" s="30"/>
      <c r="J15" s="43"/>
    </row>
    <row r="16" spans="1:10" s="7" customFormat="1" ht="14.25" customHeight="1">
      <c r="A16" s="18" t="s">
        <v>3</v>
      </c>
      <c r="B16" s="20"/>
      <c r="C16" s="37">
        <f>C13-C14-C15</f>
        <v>331.2999999999999</v>
      </c>
      <c r="D16" s="37">
        <f>D13-D14-D15</f>
        <v>0</v>
      </c>
      <c r="E16" s="37">
        <f>E13-E14-E15</f>
        <v>175.79999999999998</v>
      </c>
      <c r="F16" s="36">
        <f t="shared" si="0"/>
        <v>53.06368849984909</v>
      </c>
      <c r="G16" s="26">
        <f>G13-G14-G15</f>
        <v>0</v>
      </c>
      <c r="H16" s="26">
        <f>H13-H14-H15</f>
        <v>0</v>
      </c>
      <c r="I16" s="26">
        <f>I13-I14-I15</f>
        <v>0</v>
      </c>
      <c r="J16" s="43"/>
    </row>
    <row r="17" spans="1:10" s="7" customFormat="1" ht="42" customHeight="1">
      <c r="A17" s="16" t="s">
        <v>42</v>
      </c>
      <c r="B17" s="20" t="s">
        <v>4</v>
      </c>
      <c r="C17" s="40">
        <v>19606.2</v>
      </c>
      <c r="D17" s="27"/>
      <c r="E17" s="27">
        <v>12997.5</v>
      </c>
      <c r="F17" s="39">
        <f t="shared" si="0"/>
        <v>66.29280533708724</v>
      </c>
      <c r="G17" s="40">
        <v>8336.2</v>
      </c>
      <c r="H17" s="27"/>
      <c r="I17" s="45">
        <v>5697.6</v>
      </c>
      <c r="J17" s="43">
        <f>I17/G17*100</f>
        <v>68.34768839519205</v>
      </c>
    </row>
    <row r="18" spans="1:10" ht="12.75">
      <c r="A18" s="18" t="s">
        <v>46</v>
      </c>
      <c r="B18" s="19"/>
      <c r="C18" s="26">
        <v>11646</v>
      </c>
      <c r="D18" s="26"/>
      <c r="E18" s="37">
        <v>7745.4</v>
      </c>
      <c r="F18" s="36">
        <f t="shared" si="0"/>
        <v>66.50695517774344</v>
      </c>
      <c r="G18" s="37">
        <v>4900.9</v>
      </c>
      <c r="H18" s="26"/>
      <c r="I18" s="48">
        <v>3347.3</v>
      </c>
      <c r="J18" s="44">
        <f>I18/G18*100</f>
        <v>68.29970005509193</v>
      </c>
    </row>
    <row r="19" spans="1:10" ht="12.75">
      <c r="A19" s="18" t="s">
        <v>47</v>
      </c>
      <c r="B19" s="19"/>
      <c r="C19" s="26">
        <v>3265</v>
      </c>
      <c r="D19" s="26"/>
      <c r="E19" s="37">
        <v>2194.3</v>
      </c>
      <c r="F19" s="36">
        <f t="shared" si="0"/>
        <v>67.20673813169985</v>
      </c>
      <c r="G19" s="37">
        <v>1447.5</v>
      </c>
      <c r="H19" s="26"/>
      <c r="I19" s="48">
        <v>902.4</v>
      </c>
      <c r="J19" s="44">
        <f>I19/G19*100</f>
        <v>62.3419689119171</v>
      </c>
    </row>
    <row r="20" spans="1:10" ht="12.75">
      <c r="A20" s="18" t="s">
        <v>48</v>
      </c>
      <c r="B20" s="19"/>
      <c r="C20" s="26">
        <v>1709.4</v>
      </c>
      <c r="D20" s="26"/>
      <c r="E20" s="26">
        <v>1175</v>
      </c>
      <c r="F20" s="36">
        <f t="shared" si="0"/>
        <v>68.73756873756874</v>
      </c>
      <c r="G20" s="26">
        <v>189.5</v>
      </c>
      <c r="H20" s="26"/>
      <c r="I20" s="48">
        <v>115.5</v>
      </c>
      <c r="J20" s="44">
        <f>I20/G20*100</f>
        <v>60.94986807387863</v>
      </c>
    </row>
    <row r="21" spans="1:10" ht="12.75" customHeight="1">
      <c r="A21" s="18" t="s">
        <v>3</v>
      </c>
      <c r="B21" s="19"/>
      <c r="C21" s="26">
        <f>C17-C18-C19-C20</f>
        <v>2985.8000000000006</v>
      </c>
      <c r="D21" s="26">
        <f>D17-D18-D19-D20</f>
        <v>0</v>
      </c>
      <c r="E21" s="26">
        <f>E17-E18-E19-E20</f>
        <v>1882.8000000000002</v>
      </c>
      <c r="F21" s="36">
        <f t="shared" si="0"/>
        <v>63.058476790139984</v>
      </c>
      <c r="G21" s="26">
        <f>G17-G18-G19-G20</f>
        <v>1798.300000000001</v>
      </c>
      <c r="H21" s="26">
        <f>H17-H18-H19-H20</f>
        <v>0</v>
      </c>
      <c r="I21" s="26">
        <f>I17-I18-I19-I20</f>
        <v>1332.4</v>
      </c>
      <c r="J21" s="44">
        <f>I21/G21*100</f>
        <v>74.09219818717673</v>
      </c>
    </row>
    <row r="22" spans="1:10" ht="12.75" customHeight="1">
      <c r="A22" s="16" t="s">
        <v>76</v>
      </c>
      <c r="B22" s="54" t="s">
        <v>75</v>
      </c>
      <c r="C22" s="40"/>
      <c r="D22" s="40"/>
      <c r="E22" s="40"/>
      <c r="F22" s="36" t="e">
        <f t="shared" si="0"/>
        <v>#DIV/0!</v>
      </c>
      <c r="G22" s="26"/>
      <c r="H22" s="26"/>
      <c r="I22" s="30"/>
      <c r="J22" s="44"/>
    </row>
    <row r="23" spans="1:10" ht="12.75" customHeight="1">
      <c r="A23" s="16" t="s">
        <v>79</v>
      </c>
      <c r="B23" s="54" t="s">
        <v>78</v>
      </c>
      <c r="C23" s="40">
        <v>417.4</v>
      </c>
      <c r="D23" s="40"/>
      <c r="E23" s="40">
        <v>283.7</v>
      </c>
      <c r="F23" s="36">
        <f t="shared" si="0"/>
        <v>67.96837565884044</v>
      </c>
      <c r="G23" s="26"/>
      <c r="H23" s="26"/>
      <c r="I23" s="30"/>
      <c r="J23" s="44"/>
    </row>
    <row r="24" spans="1:10" s="7" customFormat="1" ht="21" customHeight="1">
      <c r="A24" s="16" t="s">
        <v>66</v>
      </c>
      <c r="B24" s="54" t="s">
        <v>65</v>
      </c>
      <c r="C24" s="40"/>
      <c r="D24" s="27"/>
      <c r="E24" s="40"/>
      <c r="F24" s="36">
        <v>0</v>
      </c>
      <c r="G24" s="40">
        <v>40</v>
      </c>
      <c r="H24" s="27"/>
      <c r="I24" s="32">
        <v>17</v>
      </c>
      <c r="J24" s="43">
        <f aca="true" t="shared" si="1" ref="J24:J32">I24/G24*100</f>
        <v>42.5</v>
      </c>
    </row>
    <row r="25" spans="1:10" s="7" customFormat="1" ht="17.25" customHeight="1">
      <c r="A25" s="16" t="s">
        <v>33</v>
      </c>
      <c r="B25" s="20" t="s">
        <v>62</v>
      </c>
      <c r="C25" s="40">
        <v>61.6</v>
      </c>
      <c r="D25" s="27"/>
      <c r="E25" s="40"/>
      <c r="F25" s="36">
        <f>E25/C25*100</f>
        <v>0</v>
      </c>
      <c r="G25" s="40">
        <v>161.3</v>
      </c>
      <c r="H25" s="27"/>
      <c r="I25" s="32"/>
      <c r="J25" s="43">
        <f t="shared" si="1"/>
        <v>0</v>
      </c>
    </row>
    <row r="26" spans="1:10" s="7" customFormat="1" ht="25.5" customHeight="1">
      <c r="A26" s="16" t="s">
        <v>34</v>
      </c>
      <c r="B26" s="20" t="s">
        <v>69</v>
      </c>
      <c r="C26" s="40">
        <v>7926.9</v>
      </c>
      <c r="D26" s="27"/>
      <c r="E26" s="40">
        <v>5282.1</v>
      </c>
      <c r="F26" s="39">
        <f>E26/C26*100</f>
        <v>66.63512848654582</v>
      </c>
      <c r="G26" s="40">
        <v>1400.3</v>
      </c>
      <c r="H26" s="40"/>
      <c r="I26" s="45">
        <v>1068.7</v>
      </c>
      <c r="J26" s="43">
        <f t="shared" si="1"/>
        <v>76.31936013711348</v>
      </c>
    </row>
    <row r="27" spans="1:10" s="7" customFormat="1" ht="25.5" customHeight="1">
      <c r="A27" s="16" t="s">
        <v>61</v>
      </c>
      <c r="B27" s="20" t="s">
        <v>59</v>
      </c>
      <c r="C27" s="27">
        <v>570.9</v>
      </c>
      <c r="D27" s="27"/>
      <c r="E27" s="27">
        <v>428.1</v>
      </c>
      <c r="F27" s="39">
        <f>E27/C27*100</f>
        <v>74.98686284813452</v>
      </c>
      <c r="G27" s="40">
        <v>570.9</v>
      </c>
      <c r="H27" s="27"/>
      <c r="I27" s="45">
        <v>410.3</v>
      </c>
      <c r="J27" s="43">
        <f t="shared" si="1"/>
        <v>71.868978805395</v>
      </c>
    </row>
    <row r="28" spans="1:10" s="7" customFormat="1" ht="25.5" customHeight="1">
      <c r="A28" s="16" t="s">
        <v>28</v>
      </c>
      <c r="B28" s="20" t="s">
        <v>22</v>
      </c>
      <c r="C28" s="40">
        <v>885.7</v>
      </c>
      <c r="D28" s="27"/>
      <c r="E28" s="40">
        <v>617.7</v>
      </c>
      <c r="F28" s="39">
        <f>E28/C28*100</f>
        <v>69.74144744270069</v>
      </c>
      <c r="G28" s="40">
        <v>2994.5</v>
      </c>
      <c r="H28" s="27"/>
      <c r="I28" s="45">
        <v>1788.6</v>
      </c>
      <c r="J28" s="43">
        <f t="shared" si="1"/>
        <v>59.729504090833196</v>
      </c>
    </row>
    <row r="29" spans="1:10" s="7" customFormat="1" ht="22.5">
      <c r="A29" s="16" t="s">
        <v>29</v>
      </c>
      <c r="B29" s="20" t="s">
        <v>23</v>
      </c>
      <c r="C29" s="40">
        <v>34514</v>
      </c>
      <c r="D29" s="27"/>
      <c r="E29" s="40">
        <v>19017.8</v>
      </c>
      <c r="F29" s="39">
        <f>E29/C29*100</f>
        <v>55.101697861737264</v>
      </c>
      <c r="G29" s="40">
        <v>15342.9</v>
      </c>
      <c r="H29" s="27"/>
      <c r="I29" s="45">
        <v>8870.7</v>
      </c>
      <c r="J29" s="43">
        <f t="shared" si="1"/>
        <v>57.81631894882976</v>
      </c>
    </row>
    <row r="30" spans="1:10" s="7" customFormat="1" ht="25.5" customHeight="1">
      <c r="A30" s="16" t="s">
        <v>24</v>
      </c>
      <c r="B30" s="20" t="s">
        <v>25</v>
      </c>
      <c r="C30" s="40">
        <v>5110.4</v>
      </c>
      <c r="D30" s="27"/>
      <c r="E30" s="40"/>
      <c r="F30" s="39">
        <v>0</v>
      </c>
      <c r="G30" s="40">
        <v>14629.4</v>
      </c>
      <c r="H30" s="27"/>
      <c r="I30" s="45">
        <v>5325.6</v>
      </c>
      <c r="J30" s="43">
        <f t="shared" si="1"/>
        <v>36.40340683828455</v>
      </c>
    </row>
    <row r="31" spans="1:10" s="7" customFormat="1" ht="25.5" customHeight="1">
      <c r="A31" s="16" t="s">
        <v>30</v>
      </c>
      <c r="B31" s="20" t="s">
        <v>26</v>
      </c>
      <c r="C31" s="40">
        <v>40</v>
      </c>
      <c r="D31" s="40"/>
      <c r="E31" s="40">
        <v>20</v>
      </c>
      <c r="F31" s="39">
        <f aca="true" t="shared" si="2" ref="F31:F36">E31/C31*100</f>
        <v>50</v>
      </c>
      <c r="G31" s="40">
        <v>254.5</v>
      </c>
      <c r="H31" s="27"/>
      <c r="I31" s="45">
        <v>123.9</v>
      </c>
      <c r="J31" s="43">
        <f t="shared" si="1"/>
        <v>48.683693516699414</v>
      </c>
    </row>
    <row r="32" spans="1:12" s="7" customFormat="1" ht="27.75" customHeight="1">
      <c r="A32" s="16" t="s">
        <v>5</v>
      </c>
      <c r="B32" s="20" t="s">
        <v>6</v>
      </c>
      <c r="C32" s="40">
        <v>136774</v>
      </c>
      <c r="D32" s="40">
        <f>D38+D43+D59+D56+D53</f>
        <v>0</v>
      </c>
      <c r="E32" s="40">
        <v>93664.5</v>
      </c>
      <c r="F32" s="39">
        <f t="shared" si="2"/>
        <v>68.4812171904017</v>
      </c>
      <c r="G32" s="40">
        <f>G38+G43+G59+G56+G53</f>
        <v>51</v>
      </c>
      <c r="H32" s="40">
        <f>H38+H43+H59+H56+H53</f>
        <v>0</v>
      </c>
      <c r="I32" s="40">
        <f>I38+I43+I59+I56+I53</f>
        <v>13</v>
      </c>
      <c r="J32" s="43">
        <f t="shared" si="1"/>
        <v>25.49019607843137</v>
      </c>
      <c r="L32" s="49"/>
    </row>
    <row r="33" spans="1:10" ht="12.75">
      <c r="A33" s="18" t="s">
        <v>49</v>
      </c>
      <c r="B33" s="19"/>
      <c r="C33" s="37">
        <v>76298.9</v>
      </c>
      <c r="D33" s="37">
        <f>D39+D44+D60</f>
        <v>0</v>
      </c>
      <c r="E33" s="37">
        <v>52640.6</v>
      </c>
      <c r="F33" s="36">
        <f t="shared" si="2"/>
        <v>68.99260670861572</v>
      </c>
      <c r="G33" s="26"/>
      <c r="H33" s="26"/>
      <c r="I33" s="30"/>
      <c r="J33" s="43"/>
    </row>
    <row r="34" spans="1:10" ht="12.75">
      <c r="A34" s="18" t="s">
        <v>50</v>
      </c>
      <c r="B34" s="19"/>
      <c r="C34" s="37">
        <v>23041.6</v>
      </c>
      <c r="D34" s="37">
        <f>D40+D45+D61</f>
        <v>0</v>
      </c>
      <c r="E34" s="37">
        <v>15580.8</v>
      </c>
      <c r="F34" s="36">
        <f t="shared" si="2"/>
        <v>67.62030414554545</v>
      </c>
      <c r="G34" s="26"/>
      <c r="H34" s="26"/>
      <c r="I34" s="30"/>
      <c r="J34" s="43"/>
    </row>
    <row r="35" spans="1:12" ht="12.75">
      <c r="A35" s="18" t="s">
        <v>48</v>
      </c>
      <c r="B35" s="19"/>
      <c r="C35" s="37">
        <v>6995.9</v>
      </c>
      <c r="D35" s="37">
        <f>D41+D46+D62+D57</f>
        <v>0</v>
      </c>
      <c r="E35" s="37">
        <v>4615.8</v>
      </c>
      <c r="F35" s="36">
        <f t="shared" si="2"/>
        <v>65.97864463471463</v>
      </c>
      <c r="G35" s="26"/>
      <c r="H35" s="26"/>
      <c r="I35" s="30"/>
      <c r="J35" s="43"/>
      <c r="L35" s="38"/>
    </row>
    <row r="36" spans="1:10" ht="12.75">
      <c r="A36" s="18" t="s">
        <v>3</v>
      </c>
      <c r="B36" s="19"/>
      <c r="C36" s="37">
        <f>C32-C33-C34-C35</f>
        <v>30437.600000000006</v>
      </c>
      <c r="D36" s="37">
        <f>D32-D33-D34-D35</f>
        <v>0</v>
      </c>
      <c r="E36" s="37">
        <f>E32-E33-E34-E35</f>
        <v>20827.300000000003</v>
      </c>
      <c r="F36" s="36">
        <f t="shared" si="2"/>
        <v>68.42622282965804</v>
      </c>
      <c r="G36" s="26"/>
      <c r="H36" s="26"/>
      <c r="I36" s="30"/>
      <c r="J36" s="43"/>
    </row>
    <row r="37" spans="1:10" ht="12" customHeight="1">
      <c r="A37" s="18" t="s">
        <v>58</v>
      </c>
      <c r="B37" s="19"/>
      <c r="C37" s="26"/>
      <c r="D37" s="26"/>
      <c r="E37" s="26"/>
      <c r="F37" s="36"/>
      <c r="G37" s="26"/>
      <c r="H37" s="26"/>
      <c r="I37" s="30"/>
      <c r="J37" s="43"/>
    </row>
    <row r="38" spans="1:10" s="7" customFormat="1" ht="14.25" customHeight="1">
      <c r="A38" s="16" t="s">
        <v>7</v>
      </c>
      <c r="B38" s="20" t="s">
        <v>8</v>
      </c>
      <c r="C38" s="27">
        <v>27958</v>
      </c>
      <c r="D38" s="27"/>
      <c r="E38" s="27">
        <v>19528</v>
      </c>
      <c r="F38" s="39">
        <f aca="true" t="shared" si="3" ref="F38:F50">E38/C38*100</f>
        <v>69.84762858573575</v>
      </c>
      <c r="G38" s="26"/>
      <c r="H38" s="26"/>
      <c r="I38" s="30"/>
      <c r="J38" s="43"/>
    </row>
    <row r="39" spans="1:10" ht="12.75">
      <c r="A39" s="18" t="s">
        <v>51</v>
      </c>
      <c r="B39" s="20"/>
      <c r="C39" s="37">
        <v>11845.4</v>
      </c>
      <c r="D39" s="26"/>
      <c r="E39" s="37">
        <v>8855.3</v>
      </c>
      <c r="F39" s="36">
        <f t="shared" si="3"/>
        <v>74.75728974960744</v>
      </c>
      <c r="G39" s="26"/>
      <c r="H39" s="26"/>
      <c r="I39" s="30"/>
      <c r="J39" s="43"/>
    </row>
    <row r="40" spans="1:10" ht="12.75">
      <c r="A40" s="18" t="s">
        <v>47</v>
      </c>
      <c r="B40" s="20"/>
      <c r="C40" s="26">
        <v>3577.1</v>
      </c>
      <c r="D40" s="26"/>
      <c r="E40" s="37">
        <v>2612.4</v>
      </c>
      <c r="F40" s="36">
        <f t="shared" si="3"/>
        <v>73.03122641245702</v>
      </c>
      <c r="G40" s="26"/>
      <c r="H40" s="26"/>
      <c r="I40" s="30"/>
      <c r="J40" s="43"/>
    </row>
    <row r="41" spans="1:12" ht="12.75">
      <c r="A41" s="18" t="s">
        <v>48</v>
      </c>
      <c r="B41" s="20"/>
      <c r="C41" s="37">
        <v>2493.9</v>
      </c>
      <c r="D41" s="26"/>
      <c r="E41" s="37">
        <v>1743.8</v>
      </c>
      <c r="F41" s="36">
        <f t="shared" si="3"/>
        <v>69.92261117125787</v>
      </c>
      <c r="G41" s="26"/>
      <c r="H41" s="26"/>
      <c r="I41" s="30"/>
      <c r="J41" s="43"/>
      <c r="L41" s="38"/>
    </row>
    <row r="42" spans="1:10" ht="12.75">
      <c r="A42" s="18" t="s">
        <v>3</v>
      </c>
      <c r="B42" s="54"/>
      <c r="C42" s="26">
        <f>C38-C39-C40-C41</f>
        <v>10041.6</v>
      </c>
      <c r="D42" s="26">
        <f>D38-D39-D40-D41</f>
        <v>0</v>
      </c>
      <c r="E42" s="26">
        <f>E38-E39-E40-E41</f>
        <v>6316.500000000001</v>
      </c>
      <c r="F42" s="36">
        <f t="shared" si="3"/>
        <v>62.90332217973232</v>
      </c>
      <c r="G42" s="26"/>
      <c r="H42" s="26"/>
      <c r="I42" s="30"/>
      <c r="J42" s="43"/>
    </row>
    <row r="43" spans="1:10" s="7" customFormat="1" ht="21.75" customHeight="1">
      <c r="A43" s="16" t="s">
        <v>9</v>
      </c>
      <c r="B43" s="54" t="s">
        <v>68</v>
      </c>
      <c r="C43" s="40">
        <v>104739</v>
      </c>
      <c r="D43" s="27"/>
      <c r="E43" s="40">
        <v>71166.3</v>
      </c>
      <c r="F43" s="39">
        <f t="shared" si="3"/>
        <v>67.94632371895855</v>
      </c>
      <c r="G43" s="26"/>
      <c r="H43" s="26"/>
      <c r="I43" s="30"/>
      <c r="J43" s="43"/>
    </row>
    <row r="44" spans="1:10" ht="12.75">
      <c r="A44" s="18" t="s">
        <v>44</v>
      </c>
      <c r="B44" s="19"/>
      <c r="C44" s="37">
        <v>63968</v>
      </c>
      <c r="D44" s="26"/>
      <c r="E44" s="37">
        <v>43491.1</v>
      </c>
      <c r="F44" s="36">
        <f t="shared" si="3"/>
        <v>67.98883816908454</v>
      </c>
      <c r="G44" s="26"/>
      <c r="H44" s="26"/>
      <c r="I44" s="30"/>
      <c r="J44" s="43"/>
    </row>
    <row r="45" spans="1:10" ht="12.75">
      <c r="A45" s="18" t="s">
        <v>47</v>
      </c>
      <c r="B45" s="19"/>
      <c r="C45" s="26">
        <v>19317.9</v>
      </c>
      <c r="D45" s="26"/>
      <c r="E45" s="37">
        <v>12879.6</v>
      </c>
      <c r="F45" s="36">
        <f t="shared" si="3"/>
        <v>66.67184321277158</v>
      </c>
      <c r="G45" s="26"/>
      <c r="H45" s="26"/>
      <c r="I45" s="30"/>
      <c r="J45" s="43"/>
    </row>
    <row r="46" spans="1:12" ht="12.75">
      <c r="A46" s="18" t="s">
        <v>48</v>
      </c>
      <c r="B46" s="19"/>
      <c r="C46" s="37">
        <v>4494</v>
      </c>
      <c r="D46" s="26"/>
      <c r="E46" s="37">
        <v>2866.2</v>
      </c>
      <c r="F46" s="36">
        <f t="shared" si="3"/>
        <v>63.77837116154873</v>
      </c>
      <c r="G46" s="26"/>
      <c r="H46" s="26"/>
      <c r="I46" s="30"/>
      <c r="J46" s="43"/>
      <c r="L46" s="38"/>
    </row>
    <row r="47" spans="1:209" ht="12.75">
      <c r="A47" s="18" t="s">
        <v>3</v>
      </c>
      <c r="B47" s="19"/>
      <c r="C47" s="37">
        <f>C43-C44-C45-C46</f>
        <v>16959.1</v>
      </c>
      <c r="D47" s="26">
        <f>D43-D44-D45-D46</f>
        <v>0</v>
      </c>
      <c r="E47" s="26">
        <f>E43-E44-E45-E46</f>
        <v>11929.400000000005</v>
      </c>
      <c r="F47" s="36">
        <f t="shared" si="3"/>
        <v>70.34217617680187</v>
      </c>
      <c r="G47" s="26"/>
      <c r="H47" s="26"/>
      <c r="I47" s="30"/>
      <c r="J47" s="43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</row>
    <row r="48" spans="1:209" s="2" customFormat="1" ht="25.5" customHeight="1">
      <c r="A48" s="21" t="s">
        <v>77</v>
      </c>
      <c r="B48" s="22"/>
      <c r="C48" s="47">
        <v>69270</v>
      </c>
      <c r="D48" s="28"/>
      <c r="E48" s="47">
        <v>47304.9</v>
      </c>
      <c r="F48" s="39">
        <f t="shared" si="3"/>
        <v>68.29060199220443</v>
      </c>
      <c r="G48" s="29"/>
      <c r="H48" s="29"/>
      <c r="I48" s="31"/>
      <c r="J48" s="43"/>
      <c r="K48" s="51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</row>
    <row r="49" spans="1:209" s="1" customFormat="1" ht="12.75">
      <c r="A49" s="23" t="s">
        <v>52</v>
      </c>
      <c r="B49" s="24"/>
      <c r="C49" s="46">
        <v>51454.2</v>
      </c>
      <c r="D49" s="29"/>
      <c r="E49" s="29">
        <v>35197.3</v>
      </c>
      <c r="F49" s="36">
        <f t="shared" si="3"/>
        <v>68.40510590000429</v>
      </c>
      <c r="G49" s="29"/>
      <c r="H49" s="29"/>
      <c r="I49" s="31"/>
      <c r="J49" s="43"/>
      <c r="K49" s="52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</row>
    <row r="50" spans="1:209" s="1" customFormat="1" ht="12.75">
      <c r="A50" s="23" t="s">
        <v>53</v>
      </c>
      <c r="B50" s="24"/>
      <c r="C50" s="46">
        <v>15540</v>
      </c>
      <c r="D50" s="29"/>
      <c r="E50" s="46">
        <v>10436.4</v>
      </c>
      <c r="F50" s="36">
        <f t="shared" si="3"/>
        <v>67.15830115830116</v>
      </c>
      <c r="G50" s="29"/>
      <c r="H50" s="29"/>
      <c r="I50" s="31"/>
      <c r="J50" s="43"/>
      <c r="K50" s="52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</row>
    <row r="51" spans="1:209" s="1" customFormat="1" ht="12.75">
      <c r="A51" s="23" t="s">
        <v>48</v>
      </c>
      <c r="B51" s="24"/>
      <c r="C51" s="29"/>
      <c r="D51" s="29"/>
      <c r="E51" s="78"/>
      <c r="F51" s="36"/>
      <c r="G51" s="29"/>
      <c r="H51" s="29"/>
      <c r="I51" s="31"/>
      <c r="J51" s="43"/>
      <c r="K51" s="52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</row>
    <row r="52" spans="1:209" s="1" customFormat="1" ht="12.75">
      <c r="A52" s="23" t="s">
        <v>3</v>
      </c>
      <c r="B52" s="24"/>
      <c r="C52" s="29">
        <f>C48-C49-C50</f>
        <v>2275.800000000003</v>
      </c>
      <c r="D52" s="29">
        <f>D48-D49-D50</f>
        <v>0</v>
      </c>
      <c r="E52" s="29">
        <f>E48-E49-E50</f>
        <v>1671.199999999999</v>
      </c>
      <c r="F52" s="36">
        <f>E52/C52*100</f>
        <v>73.43351788382093</v>
      </c>
      <c r="G52" s="29"/>
      <c r="H52" s="29"/>
      <c r="I52" s="31"/>
      <c r="J52" s="43"/>
      <c r="K52" s="52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/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/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/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/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/>
      <c r="GT52" s="52"/>
      <c r="GU52" s="52"/>
      <c r="GV52" s="52"/>
      <c r="GW52" s="52"/>
      <c r="GX52" s="52"/>
      <c r="GY52" s="52"/>
      <c r="GZ52" s="52"/>
      <c r="HA52" s="52"/>
    </row>
    <row r="53" spans="1:209" s="1" customFormat="1" ht="12.75">
      <c r="A53" s="21" t="s">
        <v>83</v>
      </c>
      <c r="B53" s="76" t="s">
        <v>84</v>
      </c>
      <c r="C53" s="28">
        <v>105.2</v>
      </c>
      <c r="D53" s="28"/>
      <c r="E53" s="28">
        <v>42</v>
      </c>
      <c r="F53" s="36">
        <f>E53/C53*100</f>
        <v>39.92395437262357</v>
      </c>
      <c r="G53" s="47">
        <v>51</v>
      </c>
      <c r="H53" s="28"/>
      <c r="I53" s="77">
        <v>13</v>
      </c>
      <c r="J53" s="43">
        <f>I53/G53*100</f>
        <v>25.49019607843137</v>
      </c>
      <c r="K53" s="52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  <c r="DQ53" s="52"/>
      <c r="DR53" s="52"/>
      <c r="DS53" s="52"/>
      <c r="DT53" s="52"/>
      <c r="DU53" s="52"/>
      <c r="DV53" s="52"/>
      <c r="DW53" s="52"/>
      <c r="DX53" s="52"/>
      <c r="DY53" s="52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J53" s="52"/>
      <c r="EK53" s="52"/>
      <c r="EL53" s="52"/>
      <c r="EM53" s="52"/>
      <c r="EN53" s="52"/>
      <c r="EO53" s="52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  <c r="FL53" s="52"/>
      <c r="FM53" s="52"/>
      <c r="FN53" s="52"/>
      <c r="FO53" s="52"/>
      <c r="FP53" s="52"/>
      <c r="FQ53" s="52"/>
      <c r="FR53" s="52"/>
      <c r="FS53" s="52"/>
      <c r="FT53" s="52"/>
      <c r="FU53" s="52"/>
      <c r="FV53" s="52"/>
      <c r="FW53" s="52"/>
      <c r="FX53" s="52"/>
      <c r="FY53" s="52"/>
      <c r="FZ53" s="52"/>
      <c r="GA53" s="52"/>
      <c r="GB53" s="52"/>
      <c r="GC53" s="52"/>
      <c r="GD53" s="52"/>
      <c r="GE53" s="52"/>
      <c r="GF53" s="52"/>
      <c r="GG53" s="52"/>
      <c r="GH53" s="52"/>
      <c r="GI53" s="52"/>
      <c r="GJ53" s="52"/>
      <c r="GK53" s="52"/>
      <c r="GL53" s="52"/>
      <c r="GM53" s="52"/>
      <c r="GN53" s="52"/>
      <c r="GO53" s="52"/>
      <c r="GP53" s="52"/>
      <c r="GQ53" s="52"/>
      <c r="GR53" s="52"/>
      <c r="GS53" s="52"/>
      <c r="GT53" s="52"/>
      <c r="GU53" s="52"/>
      <c r="GV53" s="52"/>
      <c r="GW53" s="52"/>
      <c r="GX53" s="52"/>
      <c r="GY53" s="52"/>
      <c r="GZ53" s="52"/>
      <c r="HA53" s="52"/>
    </row>
    <row r="54" spans="1:209" s="1" customFormat="1" ht="12.75">
      <c r="A54" s="23"/>
      <c r="B54" s="24"/>
      <c r="C54" s="29"/>
      <c r="D54" s="29"/>
      <c r="E54" s="29"/>
      <c r="F54" s="36"/>
      <c r="G54" s="29"/>
      <c r="H54" s="29"/>
      <c r="I54" s="31"/>
      <c r="J54" s="40"/>
      <c r="K54" s="52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  <c r="DQ54" s="52"/>
      <c r="DR54" s="52"/>
      <c r="DS54" s="52"/>
      <c r="DT54" s="52"/>
      <c r="DU54" s="52"/>
      <c r="DV54" s="52"/>
      <c r="DW54" s="52"/>
      <c r="DX54" s="52"/>
      <c r="DY54" s="52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52"/>
      <c r="EU54" s="52"/>
      <c r="EV54" s="52"/>
      <c r="EW54" s="52"/>
      <c r="EX54" s="52"/>
      <c r="EY54" s="52"/>
      <c r="EZ54" s="52"/>
      <c r="FA54" s="52"/>
      <c r="FB54" s="52"/>
      <c r="FC54" s="52"/>
      <c r="FD54" s="52"/>
      <c r="FE54" s="52"/>
      <c r="FF54" s="52"/>
      <c r="FG54" s="52"/>
      <c r="FH54" s="52"/>
      <c r="FI54" s="52"/>
      <c r="FJ54" s="52"/>
      <c r="FK54" s="52"/>
      <c r="FL54" s="52"/>
      <c r="FM54" s="52"/>
      <c r="FN54" s="52"/>
      <c r="FO54" s="52"/>
      <c r="FP54" s="52"/>
      <c r="FQ54" s="52"/>
      <c r="FR54" s="52"/>
      <c r="FS54" s="52"/>
      <c r="FT54" s="52"/>
      <c r="FU54" s="52"/>
      <c r="FV54" s="52"/>
      <c r="FW54" s="52"/>
      <c r="FX54" s="52"/>
      <c r="FY54" s="52"/>
      <c r="FZ54" s="52"/>
      <c r="GA54" s="52"/>
      <c r="GB54" s="52"/>
      <c r="GC54" s="52"/>
      <c r="GD54" s="52"/>
      <c r="GE54" s="52"/>
      <c r="GF54" s="52"/>
      <c r="GG54" s="52"/>
      <c r="GH54" s="52"/>
      <c r="GI54" s="52"/>
      <c r="GJ54" s="52"/>
      <c r="GK54" s="52"/>
      <c r="GL54" s="52"/>
      <c r="GM54" s="52"/>
      <c r="GN54" s="52"/>
      <c r="GO54" s="52"/>
      <c r="GP54" s="52"/>
      <c r="GQ54" s="52"/>
      <c r="GR54" s="52"/>
      <c r="GS54" s="52"/>
      <c r="GT54" s="52"/>
      <c r="GU54" s="52"/>
      <c r="GV54" s="52"/>
      <c r="GW54" s="52"/>
      <c r="GX54" s="52"/>
      <c r="GY54" s="52"/>
      <c r="GZ54" s="52"/>
      <c r="HA54" s="52"/>
    </row>
    <row r="55" spans="1:209" s="1" customFormat="1" ht="12.75">
      <c r="A55" s="23"/>
      <c r="B55" s="24"/>
      <c r="C55" s="29"/>
      <c r="D55" s="29"/>
      <c r="E55" s="29"/>
      <c r="F55" s="36"/>
      <c r="G55" s="29"/>
      <c r="H55" s="29"/>
      <c r="I55" s="31"/>
      <c r="J55" s="40"/>
      <c r="K55" s="52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  <c r="DQ55" s="52"/>
      <c r="DR55" s="52"/>
      <c r="DS55" s="52"/>
      <c r="DT55" s="52"/>
      <c r="DU55" s="52"/>
      <c r="DV55" s="52"/>
      <c r="DW55" s="52"/>
      <c r="DX55" s="52"/>
      <c r="DY55" s="52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J55" s="52"/>
      <c r="EK55" s="52"/>
      <c r="EL55" s="52"/>
      <c r="EM55" s="52"/>
      <c r="EN55" s="52"/>
      <c r="EO55" s="52"/>
      <c r="EP55" s="52"/>
      <c r="EQ55" s="52"/>
      <c r="ER55" s="52"/>
      <c r="ES55" s="52"/>
      <c r="ET55" s="52"/>
      <c r="EU55" s="52"/>
      <c r="EV55" s="52"/>
      <c r="EW55" s="52"/>
      <c r="EX55" s="52"/>
      <c r="EY55" s="52"/>
      <c r="EZ55" s="52"/>
      <c r="FA55" s="52"/>
      <c r="FB55" s="52"/>
      <c r="FC55" s="52"/>
      <c r="FD55" s="52"/>
      <c r="FE55" s="52"/>
      <c r="FF55" s="52"/>
      <c r="FG55" s="52"/>
      <c r="FH55" s="52"/>
      <c r="FI55" s="52"/>
      <c r="FJ55" s="52"/>
      <c r="FK55" s="52"/>
      <c r="FL55" s="52"/>
      <c r="FM55" s="52"/>
      <c r="FN55" s="52"/>
      <c r="FO55" s="52"/>
      <c r="FP55" s="52"/>
      <c r="FQ55" s="52"/>
      <c r="FR55" s="52"/>
      <c r="FS55" s="52"/>
      <c r="FT55" s="52"/>
      <c r="FU55" s="52"/>
      <c r="FV55" s="52"/>
      <c r="FW55" s="52"/>
      <c r="FX55" s="52"/>
      <c r="FY55" s="52"/>
      <c r="FZ55" s="52"/>
      <c r="GA55" s="52"/>
      <c r="GB55" s="52"/>
      <c r="GC55" s="52"/>
      <c r="GD55" s="52"/>
      <c r="GE55" s="52"/>
      <c r="GF55" s="52"/>
      <c r="GG55" s="52"/>
      <c r="GH55" s="52"/>
      <c r="GI55" s="52"/>
      <c r="GJ55" s="52"/>
      <c r="GK55" s="52"/>
      <c r="GL55" s="52"/>
      <c r="GM55" s="52"/>
      <c r="GN55" s="52"/>
      <c r="GO55" s="52"/>
      <c r="GP55" s="52"/>
      <c r="GQ55" s="52"/>
      <c r="GR55" s="52"/>
      <c r="GS55" s="52"/>
      <c r="GT55" s="52"/>
      <c r="GU55" s="52"/>
      <c r="GV55" s="52"/>
      <c r="GW55" s="52"/>
      <c r="GX55" s="52"/>
      <c r="GY55" s="52"/>
      <c r="GZ55" s="52"/>
      <c r="HA55" s="52"/>
    </row>
    <row r="56" spans="1:209" s="1" customFormat="1" ht="12.75">
      <c r="A56" s="21" t="s">
        <v>11</v>
      </c>
      <c r="B56" s="22" t="s">
        <v>13</v>
      </c>
      <c r="C56" s="47">
        <v>1557.6</v>
      </c>
      <c r="D56" s="28"/>
      <c r="E56" s="47">
        <v>1340.4</v>
      </c>
      <c r="F56" s="39">
        <f aca="true" t="shared" si="4" ref="F56:F61">E56/C56*100</f>
        <v>86.05546995377506</v>
      </c>
      <c r="G56" s="28">
        <v>0</v>
      </c>
      <c r="H56" s="29"/>
      <c r="I56" s="72">
        <v>0</v>
      </c>
      <c r="J56" s="40">
        <v>0</v>
      </c>
      <c r="K56" s="51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</row>
    <row r="57" spans="1:209" s="1" customFormat="1" ht="12.75">
      <c r="A57" s="23" t="s">
        <v>48</v>
      </c>
      <c r="B57" s="24"/>
      <c r="C57" s="29">
        <v>8</v>
      </c>
      <c r="D57" s="29"/>
      <c r="E57" s="29">
        <v>5.8</v>
      </c>
      <c r="F57" s="36">
        <f t="shared" si="4"/>
        <v>72.5</v>
      </c>
      <c r="G57" s="29"/>
      <c r="H57" s="29"/>
      <c r="I57" s="31"/>
      <c r="J57" s="40"/>
      <c r="K57" s="52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/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/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  <c r="FK57" s="52"/>
      <c r="FL57" s="52"/>
      <c r="FM57" s="52"/>
      <c r="FN57" s="52"/>
      <c r="FO57" s="52"/>
      <c r="FP57" s="52"/>
      <c r="FQ57" s="52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52"/>
      <c r="GR57" s="52"/>
      <c r="GS57" s="52"/>
      <c r="GT57" s="52"/>
      <c r="GU57" s="52"/>
      <c r="GV57" s="52"/>
      <c r="GW57" s="52"/>
      <c r="GX57" s="52"/>
      <c r="GY57" s="52"/>
      <c r="GZ57" s="52"/>
      <c r="HA57" s="52"/>
    </row>
    <row r="58" spans="1:209" s="1" customFormat="1" ht="12.75">
      <c r="A58" s="23" t="s">
        <v>3</v>
      </c>
      <c r="B58" s="24"/>
      <c r="C58" s="46">
        <f>C56-C57</f>
        <v>1549.6</v>
      </c>
      <c r="D58" s="29">
        <f>D56-D57</f>
        <v>0</v>
      </c>
      <c r="E58" s="46">
        <f>E56-E57</f>
        <v>1334.6000000000001</v>
      </c>
      <c r="F58" s="36">
        <f t="shared" si="4"/>
        <v>86.12545172947858</v>
      </c>
      <c r="G58" s="29">
        <v>0</v>
      </c>
      <c r="H58" s="29"/>
      <c r="I58" s="31">
        <v>0</v>
      </c>
      <c r="J58" s="37">
        <v>0</v>
      </c>
      <c r="K58" s="52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  <c r="FI58" s="52"/>
      <c r="FJ58" s="52"/>
      <c r="FK58" s="52"/>
      <c r="FL58" s="52"/>
      <c r="FM58" s="52"/>
      <c r="FN58" s="52"/>
      <c r="FO58" s="52"/>
      <c r="FP58" s="52"/>
      <c r="FQ58" s="52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  <c r="GQ58" s="52"/>
      <c r="GR58" s="52"/>
      <c r="GS58" s="52"/>
      <c r="GT58" s="52"/>
      <c r="GU58" s="52"/>
      <c r="GV58" s="52"/>
      <c r="GW58" s="52"/>
      <c r="GX58" s="52"/>
      <c r="GY58" s="52"/>
      <c r="GZ58" s="52"/>
      <c r="HA58" s="52"/>
    </row>
    <row r="59" spans="1:209" s="2" customFormat="1" ht="14.25" customHeight="1">
      <c r="A59" s="21" t="s">
        <v>10</v>
      </c>
      <c r="B59" s="22" t="s">
        <v>12</v>
      </c>
      <c r="C59" s="47">
        <v>2414.2</v>
      </c>
      <c r="D59" s="28"/>
      <c r="E59" s="28">
        <v>1587.9</v>
      </c>
      <c r="F59" s="39">
        <f t="shared" si="4"/>
        <v>65.77334106536328</v>
      </c>
      <c r="G59" s="29"/>
      <c r="H59" s="29"/>
      <c r="I59" s="31"/>
      <c r="J59" s="28"/>
      <c r="K59" s="51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</row>
    <row r="60" spans="1:209" s="1" customFormat="1" ht="12.75">
      <c r="A60" s="23" t="s">
        <v>52</v>
      </c>
      <c r="B60" s="24"/>
      <c r="C60" s="46">
        <v>485.5</v>
      </c>
      <c r="D60" s="29"/>
      <c r="E60" s="46">
        <v>294.2</v>
      </c>
      <c r="F60" s="36">
        <f t="shared" si="4"/>
        <v>60.59732234809474</v>
      </c>
      <c r="G60" s="29"/>
      <c r="H60" s="29"/>
      <c r="I60" s="31"/>
      <c r="J60" s="29"/>
      <c r="K60" s="52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52"/>
      <c r="GR60" s="52"/>
      <c r="GS60" s="52"/>
      <c r="GT60" s="52"/>
      <c r="GU60" s="52"/>
      <c r="GV60" s="52"/>
      <c r="GW60" s="52"/>
      <c r="GX60" s="52"/>
      <c r="GY60" s="52"/>
      <c r="GZ60" s="52"/>
      <c r="HA60" s="52"/>
    </row>
    <row r="61" spans="1:209" s="1" customFormat="1" ht="12.75">
      <c r="A61" s="23" t="s">
        <v>47</v>
      </c>
      <c r="B61" s="24"/>
      <c r="C61" s="46">
        <v>146.6</v>
      </c>
      <c r="D61" s="29"/>
      <c r="E61" s="46">
        <v>88.7</v>
      </c>
      <c r="F61" s="36">
        <f t="shared" si="4"/>
        <v>60.50477489768077</v>
      </c>
      <c r="G61" s="29"/>
      <c r="H61" s="29"/>
      <c r="I61" s="31"/>
      <c r="J61" s="29"/>
      <c r="K61" s="52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52"/>
      <c r="GY61" s="52"/>
      <c r="GZ61" s="52"/>
      <c r="HA61" s="52"/>
    </row>
    <row r="62" spans="1:209" s="1" customFormat="1" ht="12.75">
      <c r="A62" s="23" t="s">
        <v>48</v>
      </c>
      <c r="B62" s="24"/>
      <c r="C62" s="46"/>
      <c r="D62" s="29"/>
      <c r="E62" s="46"/>
      <c r="F62" s="36">
        <v>0</v>
      </c>
      <c r="G62" s="29"/>
      <c r="H62" s="29"/>
      <c r="I62" s="31"/>
      <c r="J62" s="29"/>
      <c r="K62" s="52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52"/>
      <c r="GY62" s="52"/>
      <c r="GZ62" s="52"/>
      <c r="HA62" s="52"/>
    </row>
    <row r="63" spans="1:209" s="1" customFormat="1" ht="13.5" customHeight="1">
      <c r="A63" s="23" t="s">
        <v>3</v>
      </c>
      <c r="B63" s="24"/>
      <c r="C63" s="29">
        <f>C59-C60-C61-C62</f>
        <v>1782.1</v>
      </c>
      <c r="D63" s="29">
        <f>D59-D60-D61-D62</f>
        <v>0</v>
      </c>
      <c r="E63" s="29">
        <f>E59-E60-E61-E62</f>
        <v>1205</v>
      </c>
      <c r="F63" s="36">
        <f aca="true" t="shared" si="5" ref="F63:F70">E63/C63*100</f>
        <v>67.6168565175916</v>
      </c>
      <c r="G63" s="29"/>
      <c r="H63" s="29"/>
      <c r="I63" s="31"/>
      <c r="J63" s="29"/>
      <c r="K63" s="52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52"/>
      <c r="GY63" s="52"/>
      <c r="GZ63" s="52"/>
      <c r="HA63" s="52"/>
    </row>
    <row r="64" spans="1:209" s="7" customFormat="1" ht="17.25" customHeight="1">
      <c r="A64" s="16" t="s">
        <v>14</v>
      </c>
      <c r="B64" s="20" t="s">
        <v>15</v>
      </c>
      <c r="C64" s="40">
        <v>14489.4</v>
      </c>
      <c r="D64" s="27"/>
      <c r="E64" s="40">
        <v>9880.8</v>
      </c>
      <c r="F64" s="39">
        <f t="shared" si="5"/>
        <v>68.19329992960371</v>
      </c>
      <c r="G64" s="40">
        <v>24.5</v>
      </c>
      <c r="H64" s="27"/>
      <c r="I64" s="45">
        <v>24.5</v>
      </c>
      <c r="J64" s="40">
        <f>I64/G64*100</f>
        <v>100</v>
      </c>
      <c r="K64" s="53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</row>
    <row r="65" spans="1:10" ht="12.75">
      <c r="A65" s="23" t="s">
        <v>54</v>
      </c>
      <c r="B65" s="19"/>
      <c r="C65" s="26">
        <v>8806.8</v>
      </c>
      <c r="D65" s="26"/>
      <c r="E65" s="37">
        <v>6031.7</v>
      </c>
      <c r="F65" s="36">
        <f t="shared" si="5"/>
        <v>68.48912204205841</v>
      </c>
      <c r="G65" s="26"/>
      <c r="H65" s="26"/>
      <c r="I65" s="30"/>
      <c r="J65" s="40"/>
    </row>
    <row r="66" spans="1:10" ht="12.75">
      <c r="A66" s="23" t="s">
        <v>55</v>
      </c>
      <c r="B66" s="19"/>
      <c r="C66" s="37">
        <v>2659.7</v>
      </c>
      <c r="D66" s="37"/>
      <c r="E66" s="37">
        <v>1788.7</v>
      </c>
      <c r="F66" s="36">
        <f t="shared" si="5"/>
        <v>67.25194570816258</v>
      </c>
      <c r="G66" s="26"/>
      <c r="H66" s="26"/>
      <c r="I66" s="30"/>
      <c r="J66" s="40"/>
    </row>
    <row r="67" spans="1:10" ht="12.75">
      <c r="A67" s="23" t="s">
        <v>48</v>
      </c>
      <c r="B67" s="19"/>
      <c r="C67" s="37">
        <v>812.5</v>
      </c>
      <c r="D67" s="26"/>
      <c r="E67" s="37">
        <v>505.8</v>
      </c>
      <c r="F67" s="36">
        <f t="shared" si="5"/>
        <v>62.252307692307696</v>
      </c>
      <c r="G67" s="26"/>
      <c r="H67" s="26"/>
      <c r="I67" s="30"/>
      <c r="J67" s="40"/>
    </row>
    <row r="68" spans="1:10" ht="12.75">
      <c r="A68" s="23" t="s">
        <v>3</v>
      </c>
      <c r="B68" s="19"/>
      <c r="C68" s="26">
        <f>C64-C65-C66-C67</f>
        <v>2210.4000000000005</v>
      </c>
      <c r="D68" s="26">
        <f>D64-D65-D66-D67</f>
        <v>0</v>
      </c>
      <c r="E68" s="26">
        <f>E64-E65-E66-E67</f>
        <v>1554.5999999999997</v>
      </c>
      <c r="F68" s="36">
        <f t="shared" si="5"/>
        <v>70.33116178067314</v>
      </c>
      <c r="G68" s="37">
        <v>40</v>
      </c>
      <c r="H68" s="26"/>
      <c r="I68" s="48">
        <v>24.5</v>
      </c>
      <c r="J68" s="40">
        <f>I68/G68*100</f>
        <v>61.25000000000001</v>
      </c>
    </row>
    <row r="69" spans="1:10" s="7" customFormat="1" ht="33.75" customHeight="1">
      <c r="A69" s="21" t="s">
        <v>86</v>
      </c>
      <c r="B69" s="54" t="s">
        <v>85</v>
      </c>
      <c r="C69" s="40">
        <v>45</v>
      </c>
      <c r="D69" s="27"/>
      <c r="E69" s="40">
        <v>18.9</v>
      </c>
      <c r="F69" s="36">
        <f t="shared" si="5"/>
        <v>42</v>
      </c>
      <c r="G69" s="27"/>
      <c r="H69" s="27"/>
      <c r="I69" s="32"/>
      <c r="J69" s="40"/>
    </row>
    <row r="70" spans="1:10" s="7" customFormat="1" ht="18" customHeight="1">
      <c r="A70" s="16" t="s">
        <v>31</v>
      </c>
      <c r="B70" s="20" t="s">
        <v>16</v>
      </c>
      <c r="C70" s="40">
        <v>19473.2</v>
      </c>
      <c r="D70" s="40">
        <f>D72+D73+D74</f>
        <v>0</v>
      </c>
      <c r="E70" s="40">
        <v>12833.6</v>
      </c>
      <c r="F70" s="36">
        <f t="shared" si="5"/>
        <v>65.90390896206067</v>
      </c>
      <c r="G70" s="40">
        <v>490.8</v>
      </c>
      <c r="H70" s="40">
        <f>H72+H73+H74</f>
        <v>0</v>
      </c>
      <c r="I70" s="40">
        <v>356.9</v>
      </c>
      <c r="J70" s="40">
        <f>I70/G70*100</f>
        <v>72.71801140994295</v>
      </c>
    </row>
    <row r="71" spans="1:10" ht="12.75">
      <c r="A71" s="18" t="s">
        <v>1</v>
      </c>
      <c r="B71" s="19"/>
      <c r="C71" s="26"/>
      <c r="D71" s="26"/>
      <c r="E71" s="26"/>
      <c r="F71" s="36"/>
      <c r="G71" s="37"/>
      <c r="H71" s="37"/>
      <c r="I71" s="48"/>
      <c r="J71" s="40"/>
    </row>
    <row r="72" spans="1:10" ht="12.75">
      <c r="A72" s="18" t="s">
        <v>17</v>
      </c>
      <c r="B72" s="19" t="s">
        <v>18</v>
      </c>
      <c r="C72" s="37">
        <v>351.8</v>
      </c>
      <c r="D72" s="26"/>
      <c r="E72" s="26">
        <v>262.6</v>
      </c>
      <c r="F72" s="36">
        <f>E72/C72*100</f>
        <v>74.64468447981808</v>
      </c>
      <c r="G72" s="37">
        <v>489.8</v>
      </c>
      <c r="H72" s="37"/>
      <c r="I72" s="48">
        <v>355.9</v>
      </c>
      <c r="J72" s="37">
        <f>I72/G72*100</f>
        <v>72.6623111474071</v>
      </c>
    </row>
    <row r="73" spans="1:10" ht="12.75">
      <c r="A73" s="18" t="s">
        <v>19</v>
      </c>
      <c r="B73" s="19" t="s">
        <v>20</v>
      </c>
      <c r="C73" s="37">
        <v>9628.4</v>
      </c>
      <c r="D73" s="26"/>
      <c r="E73" s="37">
        <v>6554.4</v>
      </c>
      <c r="F73" s="36">
        <f>E73/C73*100</f>
        <v>68.07361555398612</v>
      </c>
      <c r="G73" s="37">
        <v>1</v>
      </c>
      <c r="H73" s="37"/>
      <c r="I73" s="48">
        <v>1</v>
      </c>
      <c r="J73" s="37">
        <f>I73/G73*100</f>
        <v>100</v>
      </c>
    </row>
    <row r="74" spans="1:10" ht="12.75">
      <c r="A74" s="18" t="s">
        <v>70</v>
      </c>
      <c r="B74" s="19" t="s">
        <v>21</v>
      </c>
      <c r="C74" s="37">
        <v>9493</v>
      </c>
      <c r="D74" s="26"/>
      <c r="E74" s="37">
        <v>6016.7</v>
      </c>
      <c r="F74" s="36">
        <f>E74/C74*100</f>
        <v>63.38038554724533</v>
      </c>
      <c r="G74" s="37"/>
      <c r="H74" s="37"/>
      <c r="I74" s="48"/>
      <c r="J74" s="37"/>
    </row>
    <row r="75" spans="1:10" ht="12.75">
      <c r="A75" s="21" t="s">
        <v>63</v>
      </c>
      <c r="B75" s="20" t="s">
        <v>36</v>
      </c>
      <c r="C75" s="40">
        <v>103</v>
      </c>
      <c r="D75" s="27"/>
      <c r="E75" s="27">
        <v>96.4</v>
      </c>
      <c r="F75" s="39">
        <f>E75/C75*100</f>
        <v>93.59223300970875</v>
      </c>
      <c r="G75" s="40">
        <v>1116.9</v>
      </c>
      <c r="H75" s="40"/>
      <c r="I75" s="45">
        <v>408.3</v>
      </c>
      <c r="J75" s="37">
        <f>I75/G75*100</f>
        <v>36.556540424388935</v>
      </c>
    </row>
    <row r="76" spans="1:10" ht="12.75">
      <c r="A76" s="71" t="s">
        <v>71</v>
      </c>
      <c r="B76" s="20" t="s">
        <v>72</v>
      </c>
      <c r="C76" s="40">
        <v>100</v>
      </c>
      <c r="D76" s="40"/>
      <c r="E76" s="40"/>
      <c r="F76" s="39"/>
      <c r="G76" s="40">
        <v>65</v>
      </c>
      <c r="H76" s="40"/>
      <c r="I76" s="40">
        <v>23.8</v>
      </c>
      <c r="J76" s="37">
        <f>I76/G76*100</f>
        <v>36.61538461538461</v>
      </c>
    </row>
    <row r="77" spans="1:10" s="7" customFormat="1" ht="34.5" thickBot="1">
      <c r="A77" s="60" t="s">
        <v>35</v>
      </c>
      <c r="B77" s="17" t="s">
        <v>73</v>
      </c>
      <c r="C77" s="43">
        <v>19597.5</v>
      </c>
      <c r="D77" s="69"/>
      <c r="E77" s="43">
        <v>14333.8</v>
      </c>
      <c r="F77" s="39">
        <f>E77/C77*100</f>
        <v>73.14096185737976</v>
      </c>
      <c r="G77" s="43">
        <v>0</v>
      </c>
      <c r="H77" s="43"/>
      <c r="I77" s="70">
        <v>0</v>
      </c>
      <c r="J77" s="37"/>
    </row>
    <row r="78" spans="1:10" ht="13.5" hidden="1" thickBot="1">
      <c r="A78" s="61"/>
      <c r="B78" s="62"/>
      <c r="C78" s="63"/>
      <c r="D78" s="63"/>
      <c r="E78" s="63"/>
      <c r="F78" s="64" t="e">
        <f>E78/C78*100</f>
        <v>#DIV/0!</v>
      </c>
      <c r="G78" s="63"/>
      <c r="H78" s="63"/>
      <c r="I78" s="65"/>
      <c r="J78" s="73" t="e">
        <f>I78/G78*100</f>
        <v>#DIV/0!</v>
      </c>
    </row>
    <row r="79" spans="1:10" s="25" customFormat="1" ht="18.75" customHeight="1" thickBot="1">
      <c r="A79" s="66" t="s">
        <v>32</v>
      </c>
      <c r="B79" s="67"/>
      <c r="C79" s="68">
        <f>C77+C76+C75+C70+C69+C64+C32+C31+C30+C29+C28+C27+C7</f>
        <v>261670.1</v>
      </c>
      <c r="D79" s="68">
        <f>D77+D76+D75+D70+D69+D64+D32+D31+D30+D29+D28+D27+D7</f>
        <v>0</v>
      </c>
      <c r="E79" s="68">
        <f>E77+E76+E75+E70+E69+E64+E32+E31+E30+E29+E28+E27+E7</f>
        <v>170740.2</v>
      </c>
      <c r="F79" s="74">
        <f>E79/C79*100</f>
        <v>65.2501756983316</v>
      </c>
      <c r="G79" s="68">
        <f>G77+G76+G75+G70+G69+G64+G32+G31+G30+G29+G28+G27+G7</f>
        <v>49426.1</v>
      </c>
      <c r="H79" s="68">
        <f>H77+H76+H75+H70+H69+H64+H32+H31+H30+H29+H28+H27+H7</f>
        <v>0</v>
      </c>
      <c r="I79" s="68">
        <f>I77+I76+I75+I70+I69+I64+I32+I31+I30+I29+I28+I27+I7</f>
        <v>27053.7</v>
      </c>
      <c r="J79" s="75">
        <f>I79/G79*100</f>
        <v>54.7356558579374</v>
      </c>
    </row>
    <row r="80" spans="1:9" ht="39" customHeight="1">
      <c r="A80" s="4" t="s">
        <v>93</v>
      </c>
      <c r="B80" s="5"/>
      <c r="C80" s="6"/>
      <c r="D80" s="6"/>
      <c r="E80" s="6"/>
      <c r="F80" s="6"/>
      <c r="G80" s="6" t="s">
        <v>74</v>
      </c>
      <c r="H80" s="6"/>
      <c r="I80" s="6"/>
    </row>
    <row r="81" spans="1:9" ht="12.75">
      <c r="A81" s="4"/>
      <c r="B81" s="5"/>
      <c r="C81" s="6"/>
      <c r="D81" s="6"/>
      <c r="E81" s="6"/>
      <c r="F81" s="6"/>
      <c r="G81" s="6"/>
      <c r="H81" s="6"/>
      <c r="I81" s="6"/>
    </row>
    <row r="82" spans="1:9" ht="12.75">
      <c r="A82" s="4"/>
      <c r="B82" s="5"/>
      <c r="C82" s="6"/>
      <c r="D82" s="6"/>
      <c r="E82" s="6"/>
      <c r="F82" s="6"/>
      <c r="G82" s="6"/>
      <c r="H82" s="6"/>
      <c r="I82" s="6"/>
    </row>
    <row r="83" spans="1:9" ht="12.75">
      <c r="A83" s="4"/>
      <c r="B83" s="5"/>
      <c r="C83" s="6"/>
      <c r="D83" s="6"/>
      <c r="E83" s="6"/>
      <c r="F83" s="6"/>
      <c r="G83" s="55"/>
      <c r="H83" s="6"/>
      <c r="I83" s="6"/>
    </row>
    <row r="84" spans="1:9" ht="12.75">
      <c r="A84" s="4"/>
      <c r="B84" s="5"/>
      <c r="C84" s="6"/>
      <c r="D84" s="6"/>
      <c r="E84" s="6"/>
      <c r="F84" s="6"/>
      <c r="G84" s="6"/>
      <c r="H84" s="6"/>
      <c r="I84" s="6"/>
    </row>
    <row r="85" spans="1:9" ht="12.75">
      <c r="A85" s="4"/>
      <c r="B85" s="5"/>
      <c r="C85" s="6"/>
      <c r="D85" s="6"/>
      <c r="E85" s="6"/>
      <c r="F85" s="6"/>
      <c r="G85" s="6"/>
      <c r="H85" s="6"/>
      <c r="I85" s="6"/>
    </row>
    <row r="86" spans="1:9" ht="12.75">
      <c r="A86" s="4"/>
      <c r="B86" s="5"/>
      <c r="C86" s="6"/>
      <c r="D86" s="6"/>
      <c r="E86" s="6"/>
      <c r="F86" s="6"/>
      <c r="G86" s="56"/>
      <c r="H86" s="6"/>
      <c r="I86" s="56"/>
    </row>
    <row r="87" spans="1:9" ht="12.75">
      <c r="A87" s="4"/>
      <c r="B87" s="5"/>
      <c r="C87" s="6"/>
      <c r="D87" s="6"/>
      <c r="E87" s="6"/>
      <c r="F87" s="6"/>
      <c r="G87" s="55"/>
      <c r="H87" s="6"/>
      <c r="I87" s="55"/>
    </row>
    <row r="88" spans="1:9" ht="12.75">
      <c r="A88" s="4"/>
      <c r="B88" s="5"/>
      <c r="C88" s="6"/>
      <c r="D88" s="6"/>
      <c r="E88" s="6"/>
      <c r="F88" s="6"/>
      <c r="G88" s="6"/>
      <c r="H88" s="6"/>
      <c r="I88" s="6"/>
    </row>
    <row r="89" spans="1:9" ht="12.75">
      <c r="A89" s="4"/>
      <c r="B89" s="5"/>
      <c r="C89" s="6"/>
      <c r="D89" s="6"/>
      <c r="E89" s="6"/>
      <c r="F89" s="6"/>
      <c r="G89" s="6"/>
      <c r="H89" s="6"/>
      <c r="I89" s="6"/>
    </row>
    <row r="90" spans="1:9" ht="12.75">
      <c r="A90" s="4"/>
      <c r="B90" s="5"/>
      <c r="C90" s="6"/>
      <c r="D90" s="6"/>
      <c r="E90" s="6"/>
      <c r="F90" s="6"/>
      <c r="G90" s="6"/>
      <c r="H90" s="6"/>
      <c r="I90" s="6"/>
    </row>
    <row r="91" spans="1:9" ht="12.75">
      <c r="A91" s="4"/>
      <c r="B91" s="5"/>
      <c r="C91" s="6"/>
      <c r="D91" s="6"/>
      <c r="E91" s="6"/>
      <c r="F91" s="6"/>
      <c r="G91" s="6"/>
      <c r="H91" s="6"/>
      <c r="I91" s="6"/>
    </row>
    <row r="92" spans="1:9" ht="12.75">
      <c r="A92" s="4"/>
      <c r="B92" s="5"/>
      <c r="C92" s="6"/>
      <c r="D92" s="6"/>
      <c r="E92" s="6"/>
      <c r="F92" s="6"/>
      <c r="G92" s="6"/>
      <c r="H92" s="6"/>
      <c r="I92" s="6"/>
    </row>
    <row r="93" spans="1:9" ht="12.75">
      <c r="A93" s="4"/>
      <c r="B93" s="5"/>
      <c r="C93" s="6"/>
      <c r="D93" s="6"/>
      <c r="E93" s="6"/>
      <c r="F93" s="6"/>
      <c r="G93" s="6"/>
      <c r="H93" s="6"/>
      <c r="I93" s="6"/>
    </row>
    <row r="94" spans="1:9" ht="12.75">
      <c r="A94" s="4"/>
      <c r="B94" s="5"/>
      <c r="C94" s="6"/>
      <c r="D94" s="6"/>
      <c r="E94" s="6"/>
      <c r="F94" s="6"/>
      <c r="G94" s="6"/>
      <c r="H94" s="6"/>
      <c r="I94" s="6"/>
    </row>
    <row r="95" spans="1:9" ht="12.75">
      <c r="A95" s="4"/>
      <c r="B95" s="5"/>
      <c r="C95" s="6"/>
      <c r="D95" s="6"/>
      <c r="E95" s="6"/>
      <c r="F95" s="6"/>
      <c r="G95" s="6"/>
      <c r="H95" s="6"/>
      <c r="I95" s="6"/>
    </row>
    <row r="96" spans="1:9" ht="12.75">
      <c r="A96" s="4"/>
      <c r="B96" s="5"/>
      <c r="C96" s="6"/>
      <c r="D96" s="6"/>
      <c r="E96" s="6"/>
      <c r="F96" s="6"/>
      <c r="G96" s="6"/>
      <c r="H96" s="6"/>
      <c r="I96" s="6"/>
    </row>
    <row r="97" spans="1:9" ht="12.75">
      <c r="A97" s="4"/>
      <c r="B97" s="5"/>
      <c r="C97" s="6"/>
      <c r="D97" s="6"/>
      <c r="E97" s="6"/>
      <c r="F97" s="6"/>
      <c r="G97" s="6"/>
      <c r="H97" s="6"/>
      <c r="I97" s="6"/>
    </row>
    <row r="98" spans="1:9" ht="12.75">
      <c r="A98" s="4"/>
      <c r="B98" s="5"/>
      <c r="C98" s="6"/>
      <c r="D98" s="6"/>
      <c r="E98" s="6"/>
      <c r="F98" s="6"/>
      <c r="G98" s="6"/>
      <c r="H98" s="6"/>
      <c r="I98" s="6"/>
    </row>
    <row r="99" spans="1:9" ht="12.75">
      <c r="A99" s="4"/>
      <c r="B99" s="5"/>
      <c r="C99" s="6"/>
      <c r="D99" s="6"/>
      <c r="E99" s="6"/>
      <c r="F99" s="6"/>
      <c r="G99" s="6"/>
      <c r="H99" s="6"/>
      <c r="I99" s="6"/>
    </row>
    <row r="100" spans="1:9" ht="12.75">
      <c r="A100" s="4"/>
      <c r="B100" s="5"/>
      <c r="C100" s="6"/>
      <c r="D100" s="6"/>
      <c r="E100" s="6"/>
      <c r="F100" s="6"/>
      <c r="G100" s="6"/>
      <c r="H100" s="6"/>
      <c r="I100" s="6"/>
    </row>
    <row r="101" spans="1:9" ht="12.75">
      <c r="A101" s="4"/>
      <c r="B101" s="5"/>
      <c r="C101" s="6"/>
      <c r="D101" s="6"/>
      <c r="E101" s="6"/>
      <c r="F101" s="6"/>
      <c r="G101" s="6"/>
      <c r="H101" s="6"/>
      <c r="I101" s="6"/>
    </row>
    <row r="102" spans="1:9" ht="12.75">
      <c r="A102" s="4"/>
      <c r="B102" s="5"/>
      <c r="C102" s="6"/>
      <c r="D102" s="6"/>
      <c r="E102" s="6"/>
      <c r="F102" s="6"/>
      <c r="G102" s="6"/>
      <c r="H102" s="6"/>
      <c r="I102" s="6"/>
    </row>
    <row r="103" spans="1:9" ht="12.75">
      <c r="A103" s="4"/>
      <c r="B103" s="5"/>
      <c r="C103" s="6"/>
      <c r="D103" s="6"/>
      <c r="E103" s="6"/>
      <c r="F103" s="6"/>
      <c r="G103" s="6"/>
      <c r="H103" s="6"/>
      <c r="I103" s="6"/>
    </row>
    <row r="104" spans="1:9" ht="12.75">
      <c r="A104" s="4"/>
      <c r="B104" s="5"/>
      <c r="C104" s="6"/>
      <c r="D104" s="6"/>
      <c r="E104" s="6"/>
      <c r="F104" s="6"/>
      <c r="G104" s="6"/>
      <c r="H104" s="6"/>
      <c r="I104" s="6"/>
    </row>
    <row r="105" spans="1:9" ht="12.75">
      <c r="A105" s="4"/>
      <c r="B105" s="5"/>
      <c r="C105" s="6"/>
      <c r="D105" s="6"/>
      <c r="E105" s="6"/>
      <c r="F105" s="6"/>
      <c r="G105" s="6"/>
      <c r="H105" s="6"/>
      <c r="I105" s="6"/>
    </row>
    <row r="106" spans="1:9" ht="12.75">
      <c r="A106" s="4"/>
      <c r="B106" s="5"/>
      <c r="C106" s="6"/>
      <c r="D106" s="6"/>
      <c r="E106" s="6"/>
      <c r="F106" s="6"/>
      <c r="G106" s="6"/>
      <c r="H106" s="6"/>
      <c r="I106" s="6"/>
    </row>
    <row r="107" spans="1:9" ht="12.75">
      <c r="A107" s="4"/>
      <c r="B107" s="5"/>
      <c r="C107" s="6"/>
      <c r="D107" s="6"/>
      <c r="E107" s="6"/>
      <c r="F107" s="6"/>
      <c r="G107" s="6"/>
      <c r="H107" s="6"/>
      <c r="I107" s="6"/>
    </row>
    <row r="108" spans="1:9" ht="12.75">
      <c r="A108" s="4"/>
      <c r="B108" s="5"/>
      <c r="C108" s="6"/>
      <c r="D108" s="6"/>
      <c r="E108" s="6"/>
      <c r="F108" s="6"/>
      <c r="G108" s="6"/>
      <c r="H108" s="6"/>
      <c r="I108" s="6"/>
    </row>
    <row r="109" spans="1:9" ht="12.75">
      <c r="A109" s="4"/>
      <c r="B109" s="5"/>
      <c r="C109" s="6"/>
      <c r="D109" s="6"/>
      <c r="E109" s="6"/>
      <c r="F109" s="6"/>
      <c r="G109" s="6"/>
      <c r="H109" s="6"/>
      <c r="I109" s="6"/>
    </row>
    <row r="110" spans="1:9" ht="12.75">
      <c r="A110" s="4"/>
      <c r="B110" s="5"/>
      <c r="C110" s="6"/>
      <c r="D110" s="6"/>
      <c r="E110" s="6"/>
      <c r="F110" s="6"/>
      <c r="G110" s="6"/>
      <c r="H110" s="6"/>
      <c r="I110" s="6"/>
    </row>
    <row r="111" spans="1:9" ht="12.75">
      <c r="A111" s="4"/>
      <c r="B111" s="5"/>
      <c r="C111" s="6"/>
      <c r="D111" s="6"/>
      <c r="E111" s="6"/>
      <c r="F111" s="6"/>
      <c r="G111" s="6"/>
      <c r="H111" s="6"/>
      <c r="I111" s="6"/>
    </row>
    <row r="112" spans="1:9" ht="12.75">
      <c r="A112" s="4"/>
      <c r="B112" s="5"/>
      <c r="C112" s="6"/>
      <c r="D112" s="6"/>
      <c r="E112" s="6"/>
      <c r="F112" s="6"/>
      <c r="G112" s="6"/>
      <c r="H112" s="6"/>
      <c r="I112" s="6"/>
    </row>
    <row r="113" spans="1:9" ht="12.75">
      <c r="A113" s="4"/>
      <c r="B113" s="5"/>
      <c r="C113" s="6"/>
      <c r="D113" s="6"/>
      <c r="E113" s="6"/>
      <c r="F113" s="6"/>
      <c r="G113" s="6"/>
      <c r="H113" s="6"/>
      <c r="I113" s="6"/>
    </row>
    <row r="114" spans="1:9" ht="12.75">
      <c r="A114" s="4"/>
      <c r="B114" s="5"/>
      <c r="C114" s="6"/>
      <c r="D114" s="6"/>
      <c r="E114" s="6"/>
      <c r="F114" s="6"/>
      <c r="G114" s="6"/>
      <c r="H114" s="6"/>
      <c r="I114" s="6"/>
    </row>
    <row r="115" spans="1:9" ht="12.75">
      <c r="A115" s="4"/>
      <c r="B115" s="5"/>
      <c r="C115" s="6"/>
      <c r="D115" s="6"/>
      <c r="E115" s="6"/>
      <c r="F115" s="6"/>
      <c r="G115" s="6"/>
      <c r="H115" s="6"/>
      <c r="I115" s="6"/>
    </row>
    <row r="116" spans="1:9" ht="12.75">
      <c r="A116" s="4"/>
      <c r="B116" s="5"/>
      <c r="C116" s="6"/>
      <c r="D116" s="6"/>
      <c r="E116" s="6"/>
      <c r="F116" s="6"/>
      <c r="G116" s="6"/>
      <c r="H116" s="6"/>
      <c r="I116" s="6"/>
    </row>
    <row r="117" spans="1:9" ht="12.75">
      <c r="A117" s="4"/>
      <c r="B117" s="5"/>
      <c r="C117" s="6"/>
      <c r="D117" s="6"/>
      <c r="E117" s="6"/>
      <c r="F117" s="6"/>
      <c r="G117" s="6"/>
      <c r="H117" s="6"/>
      <c r="I117" s="6"/>
    </row>
    <row r="118" spans="1:9" ht="12.75">
      <c r="A118" s="4"/>
      <c r="B118" s="5"/>
      <c r="C118" s="6"/>
      <c r="D118" s="6"/>
      <c r="E118" s="6"/>
      <c r="F118" s="6"/>
      <c r="G118" s="6"/>
      <c r="H118" s="6"/>
      <c r="I118" s="6"/>
    </row>
    <row r="119" spans="1:9" ht="12.75">
      <c r="A119" s="4"/>
      <c r="B119" s="5"/>
      <c r="C119" s="6"/>
      <c r="D119" s="6"/>
      <c r="E119" s="6"/>
      <c r="F119" s="6"/>
      <c r="G119" s="6"/>
      <c r="H119" s="6"/>
      <c r="I119" s="6"/>
    </row>
    <row r="120" spans="1:9" ht="12.75">
      <c r="A120" s="4"/>
      <c r="B120" s="5"/>
      <c r="C120" s="6"/>
      <c r="D120" s="6"/>
      <c r="E120" s="6"/>
      <c r="F120" s="6"/>
      <c r="G120" s="6"/>
      <c r="H120" s="6"/>
      <c r="I120" s="6"/>
    </row>
    <row r="121" spans="1:9" ht="12.75">
      <c r="A121" s="4"/>
      <c r="B121" s="5"/>
      <c r="C121" s="6"/>
      <c r="D121" s="6"/>
      <c r="E121" s="6"/>
      <c r="F121" s="6"/>
      <c r="G121" s="6"/>
      <c r="H121" s="6"/>
      <c r="I121" s="6"/>
    </row>
    <row r="122" spans="1:9" ht="12.75">
      <c r="A122" s="4"/>
      <c r="B122" s="5"/>
      <c r="C122" s="6"/>
      <c r="D122" s="6"/>
      <c r="E122" s="6"/>
      <c r="F122" s="6"/>
      <c r="G122" s="6"/>
      <c r="H122" s="6"/>
      <c r="I122" s="6"/>
    </row>
    <row r="123" spans="1:9" ht="12.75">
      <c r="A123" s="4"/>
      <c r="B123" s="5"/>
      <c r="C123" s="6"/>
      <c r="D123" s="6"/>
      <c r="E123" s="6"/>
      <c r="F123" s="6"/>
      <c r="G123" s="6"/>
      <c r="H123" s="6"/>
      <c r="I123" s="6"/>
    </row>
    <row r="124" spans="1:9" ht="12.75">
      <c r="A124" s="4"/>
      <c r="B124" s="5"/>
      <c r="C124" s="6"/>
      <c r="D124" s="6"/>
      <c r="E124" s="6"/>
      <c r="F124" s="6"/>
      <c r="G124" s="6"/>
      <c r="H124" s="6"/>
      <c r="I124" s="6"/>
    </row>
    <row r="125" spans="1:9" ht="12.75">
      <c r="A125" s="4"/>
      <c r="B125" s="5"/>
      <c r="C125" s="6"/>
      <c r="D125" s="6"/>
      <c r="E125" s="6"/>
      <c r="F125" s="6"/>
      <c r="G125" s="6"/>
      <c r="H125" s="6"/>
      <c r="I125" s="6"/>
    </row>
    <row r="126" spans="1:9" ht="12.75">
      <c r="A126" s="4"/>
      <c r="B126" s="5"/>
      <c r="C126" s="6"/>
      <c r="D126" s="6"/>
      <c r="E126" s="6"/>
      <c r="F126" s="6"/>
      <c r="G126" s="6"/>
      <c r="H126" s="6"/>
      <c r="I126" s="6"/>
    </row>
    <row r="127" spans="1:9" ht="12.75">
      <c r="A127" s="4"/>
      <c r="B127" s="5"/>
      <c r="C127" s="6"/>
      <c r="D127" s="6"/>
      <c r="E127" s="6"/>
      <c r="F127" s="6"/>
      <c r="G127" s="6"/>
      <c r="H127" s="6"/>
      <c r="I127" s="6"/>
    </row>
    <row r="128" spans="1:9" ht="12.75">
      <c r="A128" s="4"/>
      <c r="B128" s="5"/>
      <c r="C128" s="6"/>
      <c r="D128" s="6"/>
      <c r="E128" s="6"/>
      <c r="F128" s="6"/>
      <c r="G128" s="6"/>
      <c r="H128" s="6"/>
      <c r="I128" s="6"/>
    </row>
    <row r="129" spans="1:9" ht="12.75">
      <c r="A129" s="4"/>
      <c r="B129" s="5"/>
      <c r="C129" s="6"/>
      <c r="D129" s="6"/>
      <c r="E129" s="6"/>
      <c r="F129" s="6"/>
      <c r="G129" s="6"/>
      <c r="H129" s="6"/>
      <c r="I129" s="6"/>
    </row>
    <row r="130" spans="1:9" ht="12.75">
      <c r="A130" s="4"/>
      <c r="B130" s="5"/>
      <c r="C130" s="6"/>
      <c r="D130" s="6"/>
      <c r="E130" s="6"/>
      <c r="F130" s="6"/>
      <c r="G130" s="6"/>
      <c r="H130" s="6"/>
      <c r="I130" s="6"/>
    </row>
    <row r="131" spans="1:9" ht="12.75">
      <c r="A131" s="4"/>
      <c r="B131" s="5"/>
      <c r="C131" s="6"/>
      <c r="D131" s="6"/>
      <c r="E131" s="6"/>
      <c r="F131" s="6"/>
      <c r="G131" s="6"/>
      <c r="H131" s="6"/>
      <c r="I131" s="6"/>
    </row>
    <row r="132" spans="1:9" ht="12.75">
      <c r="A132" s="4"/>
      <c r="B132" s="5"/>
      <c r="C132" s="6"/>
      <c r="D132" s="6"/>
      <c r="E132" s="6"/>
      <c r="F132" s="6"/>
      <c r="G132" s="6"/>
      <c r="H132" s="6"/>
      <c r="I132" s="6"/>
    </row>
    <row r="133" spans="1:9" ht="12.75">
      <c r="A133" s="4"/>
      <c r="B133" s="5"/>
      <c r="C133" s="6"/>
      <c r="D133" s="6"/>
      <c r="E133" s="6"/>
      <c r="F133" s="6"/>
      <c r="G133" s="6"/>
      <c r="H133" s="6"/>
      <c r="I133" s="6"/>
    </row>
    <row r="134" spans="1:9" ht="12.75">
      <c r="A134" s="4"/>
      <c r="B134" s="5"/>
      <c r="C134" s="6"/>
      <c r="D134" s="6"/>
      <c r="E134" s="6"/>
      <c r="F134" s="6"/>
      <c r="G134" s="6"/>
      <c r="H134" s="6"/>
      <c r="I134" s="6"/>
    </row>
    <row r="135" spans="1:9" ht="12.75">
      <c r="A135" s="4"/>
      <c r="B135" s="5"/>
      <c r="C135" s="6"/>
      <c r="D135" s="6"/>
      <c r="E135" s="6"/>
      <c r="F135" s="6"/>
      <c r="G135" s="6"/>
      <c r="H135" s="6"/>
      <c r="I135" s="6"/>
    </row>
    <row r="136" spans="1:9" ht="12.75">
      <c r="A136" s="4"/>
      <c r="B136" s="5"/>
      <c r="C136" s="6"/>
      <c r="D136" s="6"/>
      <c r="E136" s="6"/>
      <c r="F136" s="6"/>
      <c r="G136" s="6"/>
      <c r="H136" s="6"/>
      <c r="I136" s="6"/>
    </row>
    <row r="137" spans="1:9" ht="12.75">
      <c r="A137" s="4"/>
      <c r="B137" s="5"/>
      <c r="C137" s="6"/>
      <c r="D137" s="6"/>
      <c r="E137" s="6"/>
      <c r="F137" s="6"/>
      <c r="G137" s="6"/>
      <c r="H137" s="6"/>
      <c r="I137" s="6"/>
    </row>
    <row r="138" spans="1:9" ht="12.75">
      <c r="A138" s="4"/>
      <c r="B138" s="5"/>
      <c r="C138" s="6"/>
      <c r="D138" s="6"/>
      <c r="E138" s="6"/>
      <c r="F138" s="6"/>
      <c r="G138" s="6"/>
      <c r="H138" s="6"/>
      <c r="I138" s="6"/>
    </row>
    <row r="139" spans="1:9" ht="12.75">
      <c r="A139" s="4"/>
      <c r="B139" s="5"/>
      <c r="C139" s="6"/>
      <c r="D139" s="6"/>
      <c r="E139" s="6"/>
      <c r="F139" s="6"/>
      <c r="G139" s="6"/>
      <c r="H139" s="6"/>
      <c r="I139" s="6"/>
    </row>
    <row r="140" spans="1:9" ht="12.75">
      <c r="A140" s="4"/>
      <c r="B140" s="5"/>
      <c r="C140" s="6"/>
      <c r="D140" s="6"/>
      <c r="E140" s="6"/>
      <c r="F140" s="6"/>
      <c r="G140" s="6"/>
      <c r="H140" s="6"/>
      <c r="I140" s="6"/>
    </row>
    <row r="141" spans="1:9" ht="12.75">
      <c r="A141" s="4"/>
      <c r="B141" s="5"/>
      <c r="C141" s="6"/>
      <c r="D141" s="6"/>
      <c r="E141" s="6"/>
      <c r="F141" s="6"/>
      <c r="G141" s="6"/>
      <c r="H141" s="6"/>
      <c r="I141" s="6"/>
    </row>
    <row r="142" spans="1:9" ht="12.75">
      <c r="A142" s="4"/>
      <c r="B142" s="5"/>
      <c r="C142" s="6"/>
      <c r="D142" s="6"/>
      <c r="E142" s="6"/>
      <c r="F142" s="6"/>
      <c r="G142" s="6"/>
      <c r="H142" s="6"/>
      <c r="I142" s="6"/>
    </row>
    <row r="143" spans="1:9" ht="12.75">
      <c r="A143" s="4"/>
      <c r="B143" s="5"/>
      <c r="C143" s="6"/>
      <c r="D143" s="6"/>
      <c r="E143" s="6"/>
      <c r="F143" s="6"/>
      <c r="G143" s="6"/>
      <c r="H143" s="6"/>
      <c r="I143" s="6"/>
    </row>
  </sheetData>
  <mergeCells count="6">
    <mergeCell ref="A2:J2"/>
    <mergeCell ref="A3:J3"/>
    <mergeCell ref="A5:A6"/>
    <mergeCell ref="B5:B6"/>
    <mergeCell ref="C5:E5"/>
    <mergeCell ref="G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Budget</cp:lastModifiedBy>
  <cp:lastPrinted>2012-06-29T06:51:57Z</cp:lastPrinted>
  <dcterms:created xsi:type="dcterms:W3CDTF">2006-06-13T11:25:40Z</dcterms:created>
  <dcterms:modified xsi:type="dcterms:W3CDTF">2013-10-04T06:12:10Z</dcterms:modified>
  <cp:category/>
  <cp:version/>
  <cp:contentType/>
  <cp:contentStatus/>
</cp:coreProperties>
</file>