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31" yWindow="65506" windowWidth="11850" windowHeight="10275" tabRatio="587" firstSheet="5" activeTab="12"/>
  </bookViews>
  <sheets>
    <sheet name="бураши" sheetId="1" r:id="rId1"/>
    <sheet name="вихарево" sheetId="2" r:id="rId2"/>
    <sheet name="дамаскино" sheetId="3" r:id="rId3"/>
    <sheet name="зимник" sheetId="4" r:id="rId4"/>
    <sheet name="м.кильмезь" sheetId="5" r:id="rId5"/>
    <sheet name="моторки" sheetId="6" r:id="rId6"/>
    <sheet name="паска" sheetId="7" r:id="rId7"/>
    <sheet name="порек" sheetId="8" r:id="rId8"/>
    <sheet name="р.ватага" sheetId="9" r:id="rId9"/>
    <sheet name="селино" sheetId="10" r:id="rId10"/>
    <sheet name="чернушка" sheetId="11" r:id="rId11"/>
    <sheet name="пгт.Кильмезь" sheetId="12" r:id="rId12"/>
    <sheet name="консолид. по поселениям" sheetId="13" r:id="rId13"/>
    <sheet name="муниц. район" sheetId="14" r:id="rId14"/>
    <sheet name="консолид. район " sheetId="15" r:id="rId15"/>
    <sheet name="расчеты" sheetId="16" r:id="rId16"/>
  </sheets>
  <definedNames>
    <definedName name="_xlnm.Print_Titles" localSheetId="12">'консолид. по поселениям'!$7:$9</definedName>
    <definedName name="_xlnm.Print_Titles" localSheetId="14">'консолид. район '!$8:$10</definedName>
    <definedName name="_xlnm.Print_Titles" localSheetId="13">'муниц. район'!$7:$9</definedName>
    <definedName name="_xlnm.Print_Titles" localSheetId="11">'пгт.Кильмезь'!$7:$8</definedName>
    <definedName name="_xlnm.Print_Area" localSheetId="13">'муниц. район'!$A$1:$H$141</definedName>
  </definedNames>
  <calcPr fullCalcOnLoad="1"/>
</workbook>
</file>

<file path=xl/sharedStrings.xml><?xml version="1.0" encoding="utf-8"?>
<sst xmlns="http://schemas.openxmlformats.org/spreadsheetml/2006/main" count="985" uniqueCount="418">
  <si>
    <t>(982 2 02 01003 10 0000 151) Дотации бюджетам поселений на поддержку мер по обеспечению сбалансированности бюджетов</t>
  </si>
  <si>
    <t>(982 2 02 03015 10 0000 151) Субвенции бюджетам поселений на осуществление полномочий по первичному воинскому учету на территории, где отсутствуют военные комиссариаты</t>
  </si>
  <si>
    <t>983 1 08 04020 01 1000 110) Госпошлина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</si>
  <si>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(936 1 13 02995 05 0000 130)Прочие доходы от компенсации затрат бюджетов муниципальных районов</t>
  </si>
  <si>
    <t>(000 2 02 01003 05 0000 151) Дотации бюджетам поселений на поддержку мер по обеспечению сбалансированности бюджетов</t>
  </si>
  <si>
    <t>(000 2 02 01003 100000 151) Дотации бюджетам поселений на поддержку мер по обеспечению сбалансированности бюджетов</t>
  </si>
  <si>
    <t>(000 2 02 01003 05 0000 151) Дотации бюджетам муниципальных районов на поддержку мер по обеспечению сбалансированности бюджетов</t>
  </si>
  <si>
    <t>(182 1 16 08000 01 0000 140) Денежные взыскания (штрафы)за административные правонарушения в
области государственного регулирования производства и оборота этилового спирта, алкогольной, спиртосодержащей и табачной продукции</t>
  </si>
  <si>
    <t>(182 1 16 06000 01 0000 140) 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</si>
  <si>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(182 1 16 03030 01 0000 140) 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</si>
  <si>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7</t>
  </si>
  <si>
    <t>Откл.             (гр.4-гр.5)</t>
  </si>
  <si>
    <t>Откл.              (гр.4-гр.5)</t>
  </si>
  <si>
    <t>6</t>
  </si>
  <si>
    <t>(182 1 16 03010 01 0000 140) Денежные взыскания (штрафы) за нарушение законодательства о налогах и сборах, предусмотренные статьями 116, 117, 118, пунктами 1 и 2 статьи 120, статьями 125, 126, 128, 129, 129.1, 132, 133, 134, 135, 135.1 НК РФ</t>
  </si>
  <si>
    <t>(903 1 13 02995 05 0000 130)Прочие доходы от компенсации затрат бюджетов муниципальных районов</t>
  </si>
  <si>
    <t>(076 1 16 90050 05 6000 140)Поступления от денежных взысканий (штрафов)</t>
  </si>
  <si>
    <t>(980 1 17 05050 10 0000 180) Прочие неналоговые доходы бюджетов поселений</t>
  </si>
  <si>
    <t>(987 1 17 05050 10 0000 180 Прочие неналоговые доходы  бюджетов поселений</t>
  </si>
  <si>
    <t>(936 2 02 03099 05 0000 151)Субвенции бюджетам муниципальных районов на возмещение части процентной ставки по инвестиционным кредитам (займам) на развитие растениеводства, переработки и развития инфраструктуры и логистического обеспечения рынков продукции растениеводства</t>
  </si>
  <si>
    <t>(936 1 11 05035 05 0000 120) Доходы от сдачи в аренду имущества, находящегося в оперативном управлении муниципальных районов и созданных ими учреждений (за исключением имущества муниципальных автономных учреждений)</t>
  </si>
  <si>
    <t>(177 1 16 90050 05 0000 140) Прочие поступления от денежных взысканий (штрафов) и иных сумм в возмещение ущерба, зачисляемые в бюджеты муниципальных районов</t>
  </si>
  <si>
    <t>(912 2 02 01999 05 0000 151) Прочие дотации бюджетам поселений</t>
  </si>
  <si>
    <t>(182 1 09 07050 05 1000 110) Прочие местные налоги и сборы</t>
  </si>
  <si>
    <t>(182 1 09 07030 05 1000 110) 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</si>
  <si>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(182 1 09 06020 02 0000 110) Сбор на нужды образовательных учреждений , взимаемый с юридических лиц</t>
  </si>
  <si>
    <t>(182 1 09 06010 02 1000 110) Налог с продаж*</t>
  </si>
  <si>
    <t>2</t>
  </si>
  <si>
    <t>4</t>
  </si>
  <si>
    <t>5</t>
  </si>
  <si>
    <t>(188 1 16 90050 05 0000 140) Прочие поступления от денежных взысканий (штрафов) и иных сумм в возмещение ущерба, зачисляемые в бюджеты муниципальных районов</t>
  </si>
  <si>
    <t>(192 1 16 90050 05 0000 140) Прочие поступления от денежных взысканий (штрафов) и иных сумм в возмещение ущерба, зачисляемые в бюджеты муниципальных районов</t>
  </si>
  <si>
    <t>(814 1 16 90050 05 0000 140) Прочие поступления от денежных взысканий (штрафов) и иных сумм в возмещение ущерба, зачисляемые в бюджеты муниципальных районов</t>
  </si>
  <si>
    <t>(936 1 16 90050 05 0000 140) Прочие поступления от денежных взысканий (штрафов) и иных сумм в возмещение ущерба, зачисляемые в бюджеты муниципальных районов</t>
  </si>
  <si>
    <t>(936 1 08 07150 01 0000 110) Государственная пошлина за выдачу разрешения на установку рекламной конструкции</t>
  </si>
  <si>
    <t>Исполнение консолидированного бюджета поселений</t>
  </si>
  <si>
    <t>Всего собственные доходы:</t>
  </si>
  <si>
    <t>Исполнение бюджета Зимнякского сельского поселения</t>
  </si>
  <si>
    <t>Итого безвозмездные перечисления:</t>
  </si>
  <si>
    <t>ВСЕГО ДОХОДОВ:</t>
  </si>
  <si>
    <t xml:space="preserve">Исполнение бюджета </t>
  </si>
  <si>
    <t>Кильмезского муниципального района по доходам</t>
  </si>
  <si>
    <t>Всего собственные доходы</t>
  </si>
  <si>
    <t>Всего налоговые и неналоговые  доходы:</t>
  </si>
  <si>
    <t>Итого платные услуги:</t>
  </si>
  <si>
    <t>Исполнение бюджета Бурашевского сельского поселения</t>
  </si>
  <si>
    <t xml:space="preserve">Исполнение бюджета Вихаревского сельского поселения </t>
  </si>
  <si>
    <t>Исполнение бюджета Дамаскинского сельского поселения</t>
  </si>
  <si>
    <t>Исполнение бюджета Малокильмезского сельского поселения</t>
  </si>
  <si>
    <t>Исполнение бюджета Моторского сельского поселения</t>
  </si>
  <si>
    <t>Исполнение бюджета Паскинского сельского поселения</t>
  </si>
  <si>
    <t>Исполнение бюджета Большепорекского сельского поселения</t>
  </si>
  <si>
    <t>Исполнение бюджета Рыбно-Ватажского сельского поселения</t>
  </si>
  <si>
    <t>Исполнение бюджета Селинского сельского поселения</t>
  </si>
  <si>
    <t>Исполнение бюджета Чернушского сельского поселения</t>
  </si>
  <si>
    <t xml:space="preserve">Исполнение бюджета городского поселения пгт. Кильмезь </t>
  </si>
  <si>
    <t>года</t>
  </si>
  <si>
    <t>(990 2 02 03015 10 0000 151) Субвенции бюджетам поселений на осуществление полномочий по первичному воинскому учету на территории, где отсутствуют военные комиссариаты</t>
  </si>
  <si>
    <t>(182 1 09 04050 10 0000 110) (Земельный налог по обязательствам, возникшим до 1 января 2007 года)</t>
  </si>
  <si>
    <t>(991 1 11 09035 10 0000 120) Доходы от эксплуатации и использования имущества автомобильных дорог, находящихся в собственности поселений</t>
  </si>
  <si>
    <t>991 1 11 09045 10 0000 120 Прочие поступления  от имущества, находящегося в собственности поселений</t>
  </si>
  <si>
    <t>(991 1 16 90050 10 0000 140) Прочие поступления от денежных взысканий (штрафов) и иных сумм в возмещение ущерба, зачисляемые в бюджеты поселений</t>
  </si>
  <si>
    <t>(991 1 11 05035 10 0000 120) 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</si>
  <si>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(000 1 08 04020 01 1000 110) Госпошлина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</si>
  <si>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(936 1 11 09035 10 0000 120) Доходы от эксплуатации и использования имущества автомобильных дорог, находящихся в собственности поселений</t>
  </si>
  <si>
    <t>(000 1 14 02032 10 0000 410)Доходы от реализации имущества, находящегося в оперативном управлении учреждений, находящихся в ведении органов управления поселений (за искл.имущества муниципальных автономных учреждений), в части реализации основных средств по указанному имуществу</t>
  </si>
  <si>
    <t>(000 1 16 90050 10 0000 140) Прочие поступления от денежных взысканий (штрафов) и иных сумм в возмещение ущерба, зачисляемые в бюджеты поселений</t>
  </si>
  <si>
    <t>(18210606013100000110) Земельный налог, взымаемый по ставкам, установленным в соответствии с подпунктом 1 пункта статьи 394 Налогового кодекса Российской Федерации и применяемым к объектам налогообложения, расположенным в границах поселений</t>
  </si>
  <si>
    <t>(106 1 16 30000 01 0000 140) Денежные взыскания (штрафы) за административные правонарушения в области дорожного движения</t>
  </si>
  <si>
    <t>98210804020011000110) Госпошлина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</si>
  <si>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(00010804020011000110) Госпошлина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</si>
  <si>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(18210606023100000110) Земельный налог,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</si>
  <si>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(936 2 02 03026 05 0000 151) Субвенции бюджетам муниципальных районов на обеспечение жилыми помещениями детей 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</si>
  <si>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(984 1 11 05035 10 0000 120) 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</si>
  <si>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(985 1 16 90050 10 0000 140) Прочие поступления от денежных взысканий (штрафов) и иных сумм в возмещение ущерба, зачисляемые в бюджеты поселений</t>
  </si>
  <si>
    <t>(986 1 11 09045 10 0000 120) 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</si>
  <si>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(988 1 16 90050 10 0000 140) Прочие поступления от денежных взысканий (штрафов) и иных сумм в возмещение ущерба, зачисляемые в бюджеты поселений</t>
  </si>
  <si>
    <t>(989 1 11 05035 10 0000 120) 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</si>
  <si>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(141 1 16 90050 05 0000 140) Прочие поступления от денежных взысканий (штрафов) и иных сумм в возмещение ущерба, зачисляемые в бюджеты муниципальных районов</t>
  </si>
  <si>
    <t>(912 2 02 02999 05 2900 151) Субсидии на оценку строений,помещений и сооружений  принадлежащих на праве собственности гражданам</t>
  </si>
  <si>
    <t>(9901 16 90050 10 0000 140) Прочие поступления от денежных взысканий (штрафов) и иных сумм в возмещение ущерба, зачисляемые в бюджеты поселений</t>
  </si>
  <si>
    <t>(000 2 02 01003 10 0000 151) Дотации бюджетам поселений на поддержку мер по обеспечению сбалансированности бюджетов</t>
  </si>
  <si>
    <t>(912 2 02 01001 05 0000 151) Дотации бюджетам муниципальных районов на выравнивание  бюджетной обеспеченности</t>
  </si>
  <si>
    <r>
      <t>(936 1 13 01995 05 0000 130) Прочие доходы от оказания платных услуг (работ) получателями средств бюджетов муниципальных районов (</t>
    </r>
    <r>
      <rPr>
        <b/>
        <i/>
        <sz val="10"/>
        <rFont val="Arial Cyr"/>
        <family val="0"/>
      </rPr>
      <t>ДШИ, Музей</t>
    </r>
    <r>
      <rPr>
        <i/>
        <sz val="10"/>
        <rFont val="Arial Cyr"/>
        <family val="0"/>
      </rPr>
      <t>)</t>
    </r>
  </si>
  <si>
    <t>(936 1 13 02065 05 0000 130) Доходы, поступающие в порядке возмещения расходов, понесенных в связи с эксплуатацией  имущества муниципальных районов (Администрация)</t>
  </si>
  <si>
    <t>(936 1 14 02052 05 0000 410) 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</si>
  <si>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(936 1 14 02053 05 0000 410) 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</si>
  <si>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(936 1 14 06013 10 0000 430) 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</si>
  <si>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(936 2 02 03024 05 2800 151) Субвенции бюджетам муниципальных районов на выполнение передаваемых полномочий субъектов Российской Федерации (в части государственных полномочий по защите населения от болезней, общих для человека и животных, в части организации и содержания в соответствии с требованиями действующего законодательства Российской Федерации скотомогильников (биотермических ям) на территории муниципальных районов)</t>
  </si>
  <si>
    <r>
      <t>(992 1 13 01995 05 0000 130) Прочие доходы от оказания платных услуг (работ) получателями средств бюджетов муниципальных районов (</t>
    </r>
    <r>
      <rPr>
        <b/>
        <i/>
        <sz val="10"/>
        <rFont val="Arial Cyr"/>
        <family val="0"/>
      </rPr>
      <t>МБС</t>
    </r>
    <r>
      <rPr>
        <i/>
        <sz val="10"/>
        <rFont val="Arial Cyr"/>
        <family val="0"/>
      </rPr>
      <t>)</t>
    </r>
  </si>
  <si>
    <t>(182 1 01 02010 01 0000 110)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</si>
  <si>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(182 1 01 02020 01 0000 110)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</si>
  <si>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(182 1 01 02040 01 0000 110)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2271 Налогового кодекса Российской Федераци</t>
  </si>
  <si>
    <t>(902 2 19 05000 05 0000 151) 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</si>
  <si>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r>
      <t>(902 1 13 01995 05 0000 130) Прочие доходы от оказания платных услуг (работ) получателями средств бюджетов муниципальных районов (</t>
    </r>
    <r>
      <rPr>
        <b/>
        <i/>
        <sz val="10"/>
        <rFont val="Arial Cyr"/>
        <family val="0"/>
      </rPr>
      <t>МУ РЦКиД</t>
    </r>
    <r>
      <rPr>
        <i/>
        <sz val="10"/>
        <rFont val="Arial Cyr"/>
        <family val="0"/>
      </rPr>
      <t>)</t>
    </r>
  </si>
  <si>
    <t>(903 1 13 01995 05 0000130) Прочие доходы от оказания платных услуг получателями средств бюджетов муниципальных районов и компенсации затрат бюджетов муниципальных районов</t>
  </si>
  <si>
    <t>(182 1 01 02040 01 0000 110)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2271 Налогового кодекса Российской Федерации</t>
  </si>
  <si>
    <t>(182 1 05 03010 01 0000 110) Единый сельскохозяйственный налог, взимаемый с налогоплательщиков, выбравших в качестве объекта налогообложения доходы, уменьшенные на величину рас</t>
  </si>
  <si>
    <t>(936 1 11 05013 10 0000 120)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</si>
  <si>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(000 2 02 03015 10 0000 151) Субвенции бюджетам поселений на осуществление первичного воинского учета на территориях, где отсутствуют военные комиссариаты</t>
  </si>
  <si>
    <r>
      <t>(000 2 02 03024 10 2700 151) Субвенции бюджетам поселений на выполнение передаваемых полномочий субъектов Российской Федерации (</t>
    </r>
    <r>
      <rPr>
        <sz val="10"/>
        <rFont val="Arial Cyr"/>
        <family val="0"/>
      </rPr>
      <t>в части государственных полномочий по созданию и деятельности в муниципальных образованиях административной комиссии)</t>
    </r>
  </si>
  <si>
    <t>(987 1 13 02065 10 0000 130) Доходы, поступающие в порядке возмещения расходов, понесенных в связи с эксплуатацией  имущества поселений</t>
  </si>
  <si>
    <r>
      <t>(902 2 02 03024 05 2100 151)Субвенции бюджетам муниципальных районов на выполнение передаваемых полномочий субъектов Российской Федерации (</t>
    </r>
    <r>
      <rPr>
        <sz val="10"/>
        <color indexed="8"/>
        <rFont val="Arial Cyr"/>
        <family val="0"/>
      </rPr>
      <t>в части государственных полномочий по выплате предусмотренным законом области отдельным категориям специалистов, работающих в муниципальных учреждениях и проживающих в сельских населенных пунктах, поселках городского типа области, частичной компенсации их  расходов за наем жилого помещения, теплоснабжение (при отсутствии централизованного теплоснабжения (при наличии печного отопления)- на приобретение и доставку твердого топлива в пределах норм, установленных для продажи населению) и электроснабжение в размере установленном законом области об областном бюджете на очередной финансовый год)</t>
    </r>
  </si>
  <si>
    <t>(980 2 02 04999 10 0000 151) Прочие межбюджетные трансферты, передаваемые поселениям</t>
  </si>
  <si>
    <t>Карачева К.А. / 2-13-72</t>
  </si>
  <si>
    <r>
      <t>(936 2 02 03024 05 2100 151)Субвенции бюджетам муниципальных районов на выполнение передаваемых полномочий субъектов Российской Федерации (</t>
    </r>
    <r>
      <rPr>
        <sz val="10"/>
        <color indexed="8"/>
        <rFont val="Arial Cyr"/>
        <family val="0"/>
      </rPr>
      <t>в части государственных полномочий по выплате предусмотренным законом области отдельным категориям специалистов, работающих в муниципальных учреждениях и проживающих в сельских населенных пунктах, поселках городского типа области, частичной компенсации их  расходов за наем жилого помещения, теплоснабжение (при отсутствии централизованного теплоснабжения (при наличии печного отопления)- на приобретение и доставку твердого топлива в пределах норм, установленных для продажи населению) и электроснабжение в размере установленном законом области об областном бюджете на очередной финансовый год)</t>
    </r>
  </si>
  <si>
    <r>
      <t>(992 2 02 03024 05 2100 151)Субвенции бюджетам муниципальных районов на выполнение передаваемых полномочий субъектов Российской Федерации (</t>
    </r>
    <r>
      <rPr>
        <sz val="10"/>
        <color indexed="8"/>
        <rFont val="Arial Cyr"/>
        <family val="0"/>
      </rPr>
      <t>в части государственных полномочий по выплате предусмотренным законом области отдельным категориям специалистов, работающих в муниципальных учреждениях и проживающих в сельских населенных пунктах, поселках городского типа области, частичной компенсации их  расходов за наем жилого помещения, теплоснабжение (при отсутствии централизованного теплоснабжения (при наличии печного отопления)- на приобретение и доставку твердого топлива в пределах норм, установленных для продажи населению) и электроснабжение в размере установленном законом области об областном бюджете на очередной финансовый год)</t>
    </r>
  </si>
  <si>
    <t>(936 1 14 0602510 0000 430) 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</si>
  <si>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r>
      <t>(903 2 02 03024 05 2200 151)Субвенции бюджетам муниципальных районов на выполнение передаваемых полномочий субъектов Российской Федерации (</t>
    </r>
    <r>
      <rPr>
        <sz val="10"/>
        <color indexed="8"/>
        <rFont val="Arial Cyr"/>
        <family val="0"/>
      </rPr>
      <t>в части государственных полномочий по выплате предусмотренным законом области отдельным категориям специалистов, работающих в муниципальных учреждениях и проживающих в сельских населенных пунктах, поселках городского типа области, частичной компенсации их  расходов за наем жилого помещения, теплоснабжение (при отсутствии централизованного теплоснабжения (при наличии печного отопления)- на приобретение и доставку твердого топлива в пределах норм, установленных для продажи населению) и электроснабжение в размере установленном законом области об областном бюджете на очередной финансовый год)</t>
    </r>
  </si>
  <si>
    <t>(936 2 02 02051 05 0000 151)Субсидии бюджетам на реализацию ФЦП)</t>
  </si>
  <si>
    <t>(980 1 17 14030 10 0000 180) Средства самообложения граждан, зачисляемый в БП</t>
  </si>
  <si>
    <t>(980 2 04 05099 10 0000 180) Прочие безвозмездные поступления от негосударственных организаций в бюджеты поселений</t>
  </si>
  <si>
    <t>(000 1 17 01000 00 0000 180)Невыясненные поступления</t>
  </si>
  <si>
    <t>(981 2 07 05030 10 0000 180) Прочие безвозмездные поступления в бюджеты поселений</t>
  </si>
  <si>
    <t>(981 2 04 05099 10 0000 180)Прочие безвозмездные поступления от негосударственных организаций в бюджеты поселений</t>
  </si>
  <si>
    <t>(981 1 17 14030 10 0000 180) Средства самообложения граждан, зачисляемый в БП</t>
  </si>
  <si>
    <t>(982 2 07 05030 10 0000 180)Прочие безвозмездные постпуления в бюджеты поселений</t>
  </si>
  <si>
    <t>(983 1 17 14030 10 0000 180) Средства самообложения граждан, зачисляемый в БП</t>
  </si>
  <si>
    <t>(983 2 07 05030 10 0000 180)Прочие безвозмездные поступления в бюджеты поселений</t>
  </si>
  <si>
    <r>
      <t>912 2 02 03024 05 2500 151) Субвенции бюджетам муниципальных районов на выполнение передаваемых полномочий субъектов Российской Федерации (</t>
    </r>
    <r>
      <rPr>
        <sz val="10"/>
        <rFont val="Arial Cyr"/>
        <family val="0"/>
      </rPr>
      <t>в части государственных полномочий по  расчету и предоставлению дотаций бюджетам поселений)</t>
    </r>
  </si>
  <si>
    <r>
      <t>903 2 02 03024 05 2600 151) Субвенции бюджетам муниципальных районов на выполнение передаваемых полномочий субъектов Российской Федерации (</t>
    </r>
    <r>
      <rPr>
        <sz val="10"/>
        <rFont val="Arial Cyr"/>
        <family val="0"/>
      </rPr>
      <t>в части государственных полномочий по осуществлению деятельности по опеке и попечительств)</t>
    </r>
  </si>
  <si>
    <t>(980 1 16 90050 10 0000 140) Прочие поступления от денежных взысканий (штрафов) и иных сумм в возмещение ущерба, зачисляемые в бюджеты поселений</t>
  </si>
  <si>
    <t>(982 1 17 05050 10 0000 180) Прочие неналоговые доходы бюджетов поселений</t>
  </si>
  <si>
    <t>(986 1 17 05050 10 0000 180) Прочие неналоговые доходы бюджетов поселений</t>
  </si>
  <si>
    <t>(936 2 02 02085 05 0000 151) Субсидии бюджетам муниципальных районов на осуществление мероприятий по обеспечению жильем граждан  Российской Федерации, проживающих в сельской местности</t>
  </si>
  <si>
    <t>(000 1 17 05050 100000 180) Прочие неналоговые доходы бюджетов поселений</t>
  </si>
  <si>
    <t>(984 2 02 02999 10 3000 151) Прочие субсидии бюджетам поселений (в части осуществления содержания и ремонта автомобильных дорог общего пользования местного значения)</t>
  </si>
  <si>
    <t>(988 2 02 02999 10 3000 151) Прочие субсидии бюджетам поселений (в части осуществления содержания и ремонта автомобильных дорог общего пользования местного значения)</t>
  </si>
  <si>
    <t>(991 2 02 02088 10 0002 151) Субсидии бюджетам поселений на обеспечение мероприятий по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</si>
  <si>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(991 2 02 02089 10 0002 151) Субсидии бюджетам поселений на обеспечение мероприятий по переселению граждан из аварийного жилищного фонда за счет средств бюджетов</t>
  </si>
  <si>
    <t xml:space="preserve">(000 2 02 02999 10 0000 151) Прочие субсидии бюджетам поселений </t>
  </si>
  <si>
    <t>(000 2 02 04999 10 0000 151) Прочие межбюджетные трансферты поселениям</t>
  </si>
  <si>
    <t>(000 2 02 01001 10 0100 151) Дотации бюджетам поселений на выравнивание бюджетной обеспеченности</t>
  </si>
  <si>
    <t>(000 2 02 01001 10 0200 151) Дотации бюджетам поселений на выравнивание бюджетной обеспеченности</t>
  </si>
  <si>
    <t>(000 1 17 05050 10 0000 180) Прочие неналоговые доходы бюджетов поселений</t>
  </si>
  <si>
    <t>(000 1 17 01050 05 0000 180) Невыяспенные  поступления, зачисляемые в бюджеты муниципальных районов</t>
  </si>
  <si>
    <t>(991 2 02 01003 10 000 151) Дотации бюджетам поселений на поддержку мер по обеспечению сбалансированности бюджетов</t>
  </si>
  <si>
    <r>
      <t>912 2 02 03024 05 2700 151) Субвенции бюджетам муниципальных районов на выполнение передаваемых полномочий субъектов Российской Федерации (</t>
    </r>
    <r>
      <rPr>
        <sz val="10"/>
        <rFont val="Arial Cyr"/>
        <family val="0"/>
      </rPr>
      <t>в части государственных полномочий по созданию и деятельности в муниципальных образованиях административной комиссии)</t>
    </r>
  </si>
  <si>
    <r>
      <t>936 2 02 03024 05 2700 151) Субвенции бюджетам муниципальных районов на выполнение передаваемых полномочий субъектов Российской Федерации (</t>
    </r>
    <r>
      <rPr>
        <sz val="10"/>
        <rFont val="Arial Cyr"/>
        <family val="0"/>
      </rPr>
      <t>в части государственных полномочий по созданию и деятельности в муниципальных образованиях административной комиссии)</t>
    </r>
  </si>
  <si>
    <t>(980 2 07 05030 10 0000 180) Прочие безвозмездные поступления в бюджеты поселений</t>
  </si>
  <si>
    <t>(983 2 02 02999 10 2900 151) Субсидии на оценку строений,помещений и сооружений  принадлежащих на праве собственности гражданам</t>
  </si>
  <si>
    <t>(990 2 02 02999 10 2900 151) Субсидии на оценку строений,помещений и сооружений  принадлежащих на праве собственности гражданам</t>
  </si>
  <si>
    <t>Процент исполнения к утвержденному плану</t>
  </si>
  <si>
    <r>
      <t>(936 2 02 03024 05 2200 151)Субвенции бюджетам муниципальных районов на выполнение передаваемых полномочий субъектов Российской Федерации (</t>
    </r>
    <r>
      <rPr>
        <sz val="10"/>
        <color indexed="8"/>
        <rFont val="Arial Cyr"/>
        <family val="0"/>
      </rPr>
      <t>в части государственных полномочий по выплате предусмотренным законом области отдельным категориям специалистов, работающих в муниципальных учреждениях и проживающих в сельских населенных пунктах, поселках городского типа области, частичной компенсации их  расходов за наем жилого помещения, теплоснабжение (при отсутствии централизованного теплоснабжения (при наличии печного отопления)- на приобретение и доставку твердого топлива в пределах норм, установленных для продажи населению) и электроснабжение в размере установленном законом области об областном бюджете на очередной финансовый год)</t>
    </r>
  </si>
  <si>
    <t>(182 1 06 01030 10 0000 110) Налог на имущество физических лиц, взимаемый по ставкам, применяемым к объектам налогообложения, расположенным в границах поселений</t>
  </si>
  <si>
    <t>(000 1 11 09045 10 0000 120) 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</si>
  <si>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(000 1 11 05035 10 0000 120) 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</si>
  <si>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(000 1 17 01050 10 0000 180) Невыясненные поступления, зачисляемые в бюджеты поселений</t>
  </si>
  <si>
    <t>(182 1 06 06013 10 0000 110) Земельный налог, взымаемый по ставкам, установленным в соответствии с подпунктом 1 пункта статьи 394 Налогового кодекса Российской Федерации и применяемым к объектам налогообложения, расположенным в границах поселений</t>
  </si>
  <si>
    <t>980 1 08 04020 01 1000 110) Госпошлина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</si>
  <si>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(980 1 11 05035 10 0000 120) 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</si>
  <si>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( 936 2 02 03002 05 0000 151) Субвенции бюджетам муниципальных районов на осуществление полномочий по подготовке проведения статистических переписей</t>
  </si>
  <si>
    <t>(936 2 02 03007 05 0000 151)  Субвенции бюджетам муниципальных районов на составление ( изменение  и дополнение) списков кандидатов в присяжные заседатели федеральных судов общей юрисдикции в Российской Федерации</t>
  </si>
  <si>
    <t>(980 1 11 09045 10 0000 120) 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</si>
  <si>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(980 2 02 01001 10 0100 151) Дотации бюджетам поселений на выравнивание бюджетной обеспеченности</t>
  </si>
  <si>
    <t>(980 2 02 01001 10 0200 151) Дотации бюджетам поселений на выравнивание  бюджетной обеспеченности</t>
  </si>
  <si>
    <t>(980 2 02 01003 10 0000 151) Дотации бюджетам поселений на поддержку мер по обеспечению сбалансированности бюджетов</t>
  </si>
  <si>
    <t>(980 2 02 03015 10 0000 151) Субвенции бюджетам  поселений на осуществление первичного воинского учета на территориях, где отсутствуют военные комиссариаты</t>
  </si>
  <si>
    <t>(989 2 07 05030 10 0000 180)Прочие безвозмездные поступления в бюджеты поселений</t>
  </si>
  <si>
    <t>(989 1 17 14030 10 0000 180) Средства самообложения граждан, зачисляемый в БП</t>
  </si>
  <si>
    <t>(989 1 17 05050 10 0000 180) Прочие неналоговые доходы бюджетов поселений</t>
  </si>
  <si>
    <t>(182 1 06 06023 10 0000 110)Земельный налог, взимаемый по ставкам, утсановленным в соответствии с подпунктом 2 пункта 1 статьи 394 НКРФ и применяемым к объектам налогообложения,расположенным в границах поселений</t>
  </si>
  <si>
    <t>(990 1 17 14030 10 0000 180) Средства самообложения граждан, зачисляемый в БП</t>
  </si>
  <si>
    <t>(990 2 07 05030 10 0000 180)Прочие безвозмездные поступления в бюджеты поселений</t>
  </si>
  <si>
    <t>(182 1 01 02030 01 0000 110)Налог на доходы физических лиц с доходов, полученных физическими лицами в соответствии со статьей 228 НКРФ</t>
  </si>
  <si>
    <t>(991 1 14 02053 10 0000 410)Доходы от реализации иного имущества,находящегося в собственности поселений</t>
  </si>
  <si>
    <t>(991 1 16 18050 10 0000 140)Денежные взыскания(штрафы) за нарушение бюджетного законодательства (в части бюджетов поселений)</t>
  </si>
  <si>
    <t>(991 1 16 51040 02 0000 140)Денежные взыскания (штрафы), установленные законами субъектов РФ за несоблюдение муниципальных правовых актов, зачисляемые в бюджеты поселений</t>
  </si>
  <si>
    <t>(991 2 07 05030 10 0000 180)Прочие безвозмездные поступления в бюджеты поселений</t>
  </si>
  <si>
    <t>(991 2 07 05020 10 0000 180)Поступления от денедных пожертвований, предоставляемых физическими лицами получателям средств бюджетов поселений</t>
  </si>
  <si>
    <t>(182 1 05 03020 01 0000 110)Единый сельскохозяйственный налог (до 01.01.2011 г)</t>
  </si>
  <si>
    <t>(000 2 04 05099 10 0000 180) Прочие безвозмездные поступления от негосударственных организаций в бюджеты поселений</t>
  </si>
  <si>
    <t>(000 2 07 05020 10 0000 180)Поступления от денедных пожертвований, предоставляемых физическими лицами получателям средств бюджетов поселений</t>
  </si>
  <si>
    <t>(000 2 07 05030 10 0000 180)Прочие безвозмездные поступления в бюджеты поселений</t>
  </si>
  <si>
    <t>(988 1 11 05025 10 0000 120)Доходы, получаемые в виде арендной платы,а также средства от продажи права на заключение договоров аренды за земли, находящиеся в собственности поселений</t>
  </si>
  <si>
    <t>(903 16 32000 05 0000 140) 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</si>
  <si>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 xml:space="preserve">  </t>
  </si>
  <si>
    <t xml:space="preserve"> </t>
  </si>
  <si>
    <t>(991 1 17 05050 10 0000 180) Прочие неналоговые доходы бюджетов поселений</t>
  </si>
  <si>
    <t>(936 2 02 04999 05 0000 151) Прочие межбюджетаные трансферты, передаваемые муниципальным районам (в части реализации областной целевой программы "Социальное развитие села на 2010-2012 годы по обеспечению жильем граждан Россиской Федерации, проживающих в сельской местности)</t>
  </si>
  <si>
    <t>(936 2 19 05000 05 0000 151) 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</si>
  <si>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(903 1 16 32000 05 0000 140) 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</si>
  <si>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(860 1 16 35030 05 0000 140) Суммы по искам о возмещении вреда, причиненного окружающей среде, подлежащие зачислению в бюджеты муниципальных районов</t>
  </si>
  <si>
    <t>(188 1 16 30000 01 0000 140) Денежные взыскания (штрафы) за административные правонарушения в области дорожного движения</t>
  </si>
  <si>
    <t>(141 1 16 28000 01 0000 140) 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</si>
  <si>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(072 1 16 25060 01 0000 140) Денежные взыскания (штрафы) за нарушение земельного законодательства</t>
  </si>
  <si>
    <t>(860 16 35030 05 0000 140) Суммы по искам о возмещении вреда, причиненного окружающей среде, подлежащие зачислению в бюджеты муниципальных районов</t>
  </si>
  <si>
    <t>(182 1 06 06023 10 0000 110) Земельный налог,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</si>
  <si>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(000 1 17 14030 10 0000180)Средства самообложения граждан, зачисляемые в БП</t>
  </si>
  <si>
    <t>981 1 08 04020 01 1000 110) Госпошлина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</si>
  <si>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(992 2 02 04025 05 0000 151) 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</si>
  <si>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(182 1 09 04050 10 0000 110)Земельный налог (по обязательствам, возникшим до 1 января 2006 года), мобилизуемый на территориях поселений</t>
  </si>
  <si>
    <t>(981 2 02 01001 10 0100 151) Дотации бюджетам поселений на выравнивание бюджетной обеспеченности</t>
  </si>
  <si>
    <t>(981 2 02 01001 10 0200 151) Дотации бюджетам поселений на выравнивание бюджетной обеспеченности</t>
  </si>
  <si>
    <t>(981 2 02 01003 10 0000 151) Дотации бюджетам поселений на поддержку мер по обеспечению сбалансированности бюджетов</t>
  </si>
  <si>
    <t>(989 1 11 09045 10 0000 120) 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</si>
  <si>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(981 2 02 03015 10 0000 151) Субвенции бюджетам поселений на осуществление полномочий по первичному воинскому учету на территории, где отсутствуют военные комиссариаты</t>
  </si>
  <si>
    <t>(936 2 02 03107 05 0000 151)Субвенции бюджетам муниципальных районов на возмещение части процентной ставки по краткосрочным кредитам (займам) на развитие животноводства, переработки и реализации продукции животноводства</t>
  </si>
  <si>
    <t>(936 2 02 03098 05 0000 151)Субвенции бюджетам муниципальных районов возмещение части процентной ставки по краткосрочным кредитам на развитие растениеводства, переработки и реализации продукции растениеводства</t>
  </si>
  <si>
    <t>(936 2 02 03108 05 0000 151)Субвенции бюджетам муниципальных районов на возмещении части процентной ставки по краткосрочным кредитам (займам) на развитие животноводства, переработки и развития инфраструктуры и логистического обеспечения рынков продукции животноводства</t>
  </si>
  <si>
    <t>(936 2 02 03112 05 0000 151)Субвенции бюджетам муниципальных районов на овзмещение части процентной ставки по инвестиционным кредитам на строительство и реконструкцию объектов мясного скотоводства</t>
  </si>
  <si>
    <t>(936 2 02 03115 05 0000 151)Субвенции бюджетам муниципальных районов на возмещение части процентной ставки по долгосрочным, среднесрочным и краткосрочным кредитам, взятым малыми формами хозяйствования</t>
  </si>
  <si>
    <t>А.П.Благодатских</t>
  </si>
  <si>
    <t xml:space="preserve">администрации Кильмезского района                                     </t>
  </si>
  <si>
    <t>администрации Кильмезского района                                       А.П.Благодатских</t>
  </si>
  <si>
    <t>администрации Кильмезского района                                     А.П.Благодатских</t>
  </si>
  <si>
    <t>администрации Кильмезского района                                    А.П.Благодатских</t>
  </si>
  <si>
    <t>администрации Кильмезского района                                  А.П.Благодатских</t>
  </si>
  <si>
    <t>администрации Кильмезского района                                 А.П.Благодатских</t>
  </si>
  <si>
    <t>администрации Кильмезского района                                   А.П.Благодатских</t>
  </si>
  <si>
    <t>(983 1 17 01050 10 0000 180)Невыясненные поступления, зачисляемые в бюджеты поселений</t>
  </si>
  <si>
    <t>(983 2 02 01001 10 0100 151) Дотации бюджетам поселений на выравнивание бюджетной обеспеченности</t>
  </si>
  <si>
    <t>(983 2 02 01001 10 0200 151) Дотации бюджетам поселений на выравнивание бюджетной обеспеченности</t>
  </si>
  <si>
    <t>(983 2 02 01003 10 0000 151) Дотации бюджетам поселений на поддержку мер по обеспечению сбалансированности бюджетов</t>
  </si>
  <si>
    <t>(983 2 02 03015 10 0000 151) Субвенции бюджетампоселений на осуществление первичного воинского учета на территориях, где отсутствуют военные комиссариаты</t>
  </si>
  <si>
    <t>984 1 08 04020 01 1000 110) Госпошлина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</si>
  <si>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(984 1 16 90050 10 0000 140) Прочие поступления от денежных взысканий (штрафов) и иных сумм в возмещение ущерба, зачисляемые в бюджеты поселений</t>
  </si>
  <si>
    <t>(984 2 02 01001 10 0100 151) Дотации бюджетам поселений на выравнивание бюджетной обеспеченности</t>
  </si>
  <si>
    <t>(984 2 02 01001 10 0200 151) Дотации бюджетам поселений на выравнивание бюджетной обеспеченности</t>
  </si>
  <si>
    <t>(498 1 16 25010 01 0000 140) Денежные взыскания (штрафы) за нарушение законодательства о недрах</t>
  </si>
  <si>
    <t>(810 1 16 25050 01 0000 140) Денежные взыскания (штрафы) за нарушение законодательства в области охраны окружающей среды</t>
  </si>
  <si>
    <t>(912 2 02 01003 10 0000 151) Дотации бюджетам поселений на поддержку мер по обеспечению сбалансированности бюджетов</t>
  </si>
  <si>
    <t>(984 2 02 03015 10 0000 151) Субвенции бюджетам поселений на осуществление полномочий по первичному воинскому учету на территории, где отсутствуют военные комиссариаты</t>
  </si>
  <si>
    <t>985 1 08 04020 01 1000 110) Госпошлина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</si>
  <si>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(985 2 02 03015 10 0000 151) Субвенции бюджетам поселений на осуществление полномочий по первичному воинскому учету на территории, где отсутствуют военные комиссариаты</t>
  </si>
  <si>
    <t>(981 1 11 05035 10 0000 120) 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</si>
  <si>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(981 1 11 09045 10 0000 120) 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</si>
  <si>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( 000 2 07 05000 10 0000 180) Прочие безвозмездные поступления в бюджеты поселений</t>
  </si>
  <si>
    <t>(981 1 16 90050 10 0000 140) Прочие поступления от денежных взысканий (штрафов) и иных сумм в возмещение ущерба, зачисляемые в бюджеты поселений</t>
  </si>
  <si>
    <t>(985 2 02 01003 10 0000 151) Дотации бюджетам поселений на поддержку мер по обеспечению сбалансированности бюджетов</t>
  </si>
  <si>
    <t>(985 2 02 01001 10 0200 151) Дотации бюджетам поселений на выравнивание бюджетной обеспеченности</t>
  </si>
  <si>
    <t>(982 2 02 04999 10 0000 151) Прочие межбюджетные трансферты</t>
  </si>
  <si>
    <t>(985 2 02 01001 10 0100 151) Дотации бюджетам поселений на выравнивание бюджетной обеспеченности</t>
  </si>
  <si>
    <t>(182 1 05 02020 02 0000 110) Единый налог на вмененный доход для отдельных видов деятельности (за налоговые периоды, истекшие до 1 января 2011 года)</t>
  </si>
  <si>
    <r>
      <t>(000 2 02 03024 05 2700 151) Субвенции бюджетам поселений на выполнение передаваемых полномочий субъектов Российской Федерации (</t>
    </r>
    <r>
      <rPr>
        <sz val="10"/>
        <rFont val="Arial Cyr"/>
        <family val="0"/>
      </rPr>
      <t>в части государственных полномочий по созданию и деятельности в муниципальных образованиях административной комиссии)</t>
    </r>
  </si>
  <si>
    <r>
      <t>912 2 02 03024 10 2700 151) Субвенции бюджетам муниципальных районов на выполнение передаваемых полномочий субъектов Российской Федерации (</t>
    </r>
    <r>
      <rPr>
        <sz val="10"/>
        <rFont val="Arial Cyr"/>
        <family val="0"/>
      </rPr>
      <t>в части государственных полномочий по созданию и деятельности в муниципальных образованиях административной комиссии)</t>
    </r>
  </si>
  <si>
    <t>(985 1 11 05035 10 0000 120) 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</si>
  <si>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(912 2 02 02088 05 0002 151) Субсидии бюджетам муниципальных районов на обеспечение мероприятий по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</si>
  <si>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(912 2 02 02089 05 0002 151) Субсидии бюджетам муниципальных районов на обеспечение мероприятий по переселению граждан из аварийного жилищного фонда за счет средств бюджетов</t>
  </si>
  <si>
    <t>(912 2 02 02999 05 1100 151) Прочие субсидии бюджетам муниципальных районов (в части реализации областной целевой программы по ремонту памятников и обелисков воинам-землякам, погибшим в годы Великой Отечественной войны 1941-1945 годов)</t>
  </si>
  <si>
    <t>986 1 08 04020 01 1000 110) Госпошлина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</si>
  <si>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(986 1 11 05035 10 0000 120) 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</si>
  <si>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(986 2 02 01001 10 0100 151) Дотации бюджетам поселений на выравнивание бюджетной обеспеченности</t>
  </si>
  <si>
    <t>(986 2 02 01001 10 0200 151) Дотации бюджетам поселений на выравнивание бюджетной обеспеченности</t>
  </si>
  <si>
    <t>(986 2 02 01003 10 0000 151) Дотации бюджетам поселений на поддержку мер по обеспечению сбалансированности бюджетов</t>
  </si>
  <si>
    <t>(986 2 02 03015 10 0000 151) Субвенции бюджетам поселений на осуществление полномочий по первичному воинскому учету на территории, где отсутствуют военные комиссариаты</t>
  </si>
  <si>
    <t>987 1 08 04020 01 1000 110) Госпошлина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</si>
  <si>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(987 2 02 01001 10 0100 151) Дотации бюджетам поселений на выравнивание бюджетной обеспеченности</t>
  </si>
  <si>
    <t>(987 2 02 01001 10 0200 151) Дотации бюджетам поселений на выравнивание бюджетной обеспеченности</t>
  </si>
  <si>
    <t>(987 2 02 01003 10 0000 151) Дотации бюджетам поселений на поддержку мер по обеспечению сбалансированности бюджетов</t>
  </si>
  <si>
    <t>(987 2 02 03015 10 0000 151) Субвенции бюджетам поселений на осуществление полномочий по первичному воинскому учету на территории, где отсутствуют военные комиссариаты</t>
  </si>
  <si>
    <t>(048 1 12 01010 01 0000 120) Плата за выбросы загрязняющих веществ в атмосферный воздух стационарными объектами</t>
  </si>
  <si>
    <t>(048 1 12 01020 01 0000 120) Плата за выбросы загрязняющих веществ в атмосферный воздух передвижными объектами</t>
  </si>
  <si>
    <t>(048 1 12 01030 01 0000 120) Плата за сбросы загрязняющих веществ в водные объекты</t>
  </si>
  <si>
    <t>(048 1 12 01040 01 0000 120) Плата за размещение отходов производства и потребления</t>
  </si>
  <si>
    <t>988 1 08 04020 01 1000 110) Госпошлина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</si>
  <si>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(988 1 11 09045 10 0000 120) 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</si>
  <si>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(988 1 17 01050 10 0000 180)Невыясненные поступления, зачисляемые в бюджеты поселений</t>
  </si>
  <si>
    <t>(988 2 02 01001 10 0100 151) Дотации бюджетам поселений на выравнивание бюджетной обеспеченности</t>
  </si>
  <si>
    <t>(810 1 16 90050 05 0000 140) Прочие поступления от денежных взысканий (штрафов) и иных сумм в возмещение ущерба, зачисляемые в бюджеты муниципальных районов</t>
  </si>
  <si>
    <t>(912 1 16 90050 05 0000 140) Прочие поступления от денежных взысканий (штрафов) и иных сумм в возмещение ущерба, зачисляемые в бюджеты муниципальных районов</t>
  </si>
  <si>
    <t>(988 2 02 01001 10 0200 151) Дотации бюджетам поселений на выравнивание бюджетной обеспеченности</t>
  </si>
  <si>
    <t>(988 2 02 01003 10 0000 151) Дотации бюджетам поселений на поддержку мер по обеспечению сбалансированности бюджетов</t>
  </si>
  <si>
    <t>3</t>
  </si>
  <si>
    <t>8</t>
  </si>
  <si>
    <t>(988 2 02 03015 10 0000 151) Субвенции бюджетам поселений на осуществление полномочий по первичному воинскому учету на территории, где отсутствуют военные комиссариаты</t>
  </si>
  <si>
    <t>(989 2 02 03015 10 0000 151) Субвенции бюджетам поселений на осуществление полномочий по первичному воинскому учету на территории, где отсутствуют военные комиссариаты</t>
  </si>
  <si>
    <t>(989 2 02 01003 10 0000 151) Дотации бюджетам поселений на поддержку мер по обеспечению сбалансированности бюджетов</t>
  </si>
  <si>
    <t>(989 2 02 01001 10 0200 151) Дотации бюджетам поселений на выравнивание бюджетной обеспеченности</t>
  </si>
  <si>
    <t>(989 2 02 01001 10 0100 151) Дотации бюджетам поселений на выравнивание бюджетной обеспеченности</t>
  </si>
  <si>
    <t>(990 1 17 01050 10 0000 180)Невыясненные поступления, зачисляемые в бюджеты поселений</t>
  </si>
  <si>
    <t>(990 1 17 05050 10 0000 180) Прочие неналоговые доходы бюджетов поселений</t>
  </si>
  <si>
    <t>989 1 08 04020 01 1000 110) Госпошлина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</si>
  <si>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(990 1 11 05035 10 0000 120) 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</si>
  <si>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(188 1 16 21050 05 0000 140)Денежные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</si>
  <si>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(991 2 02 04999 10 0000 151) Прочие межбюджетные трансферты поселениям</t>
  </si>
  <si>
    <t>(990 1 11 09045 10 0000 120) 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</si>
  <si>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(983 2 02 02999 10 1100 151) Прочие субсидии бюджетам поселений (в части реализации областной целевой программы по ремонту памятников и обелисков воинам-землякам, погибшим в годы Великой Отечественной войны 1941-1945 годов)</t>
  </si>
  <si>
    <t>(182 1 05 03010 01 0000 110) Единый сельскохозяйственный налог, взимаемый с налогоплательщиков, выбравших в качестве объекта налогообложения доходы, уменьшенные на величину расходов</t>
  </si>
  <si>
    <t>(987 1 13 02065 10 0000 130)  Доходы, поступающие в порядке возмещения расходов, понесенных в связи с эксплуатацией  имущества поселений</t>
  </si>
  <si>
    <t>990 1 08 04020 01 1000 110) Госпошлина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</si>
  <si>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(990 2 02 01001 10 0100 151) Дотации бюджетам поселений на выравнивание бюджетной обеспеченности</t>
  </si>
  <si>
    <t>(990 2 02 01001 10 0200 151) Дотации бюджетам поселений на выравнивание бюджетной обеспеченности</t>
  </si>
  <si>
    <t>(990 2 02 01003 10 000 151) Дотации бюджетам поселений на поддержку мер по обеспечению сбалансированности бюджетов</t>
  </si>
  <si>
    <t xml:space="preserve">Исполнение консолидированного бюджета </t>
  </si>
  <si>
    <t>Финансовое управление администрации Кильмезского района Кировской области</t>
  </si>
  <si>
    <t>Единица измерения: тыс. руб.</t>
  </si>
  <si>
    <t>Наименование</t>
  </si>
  <si>
    <t>План утвержденный на год</t>
  </si>
  <si>
    <t>Исполнено с начала года</t>
  </si>
  <si>
    <t>(912 2 02 03015 05 0000 151) Субвенции бюджетам муниципальных районов  на осуществление первичного воинского учета на территориях, где отсутствуют военные комиссариаты</t>
  </si>
  <si>
    <t>(936 1 14 06013 10 0000 430) Доходы от продажи земельных участков, государственная собственность на которые не разграничена и которые  расположены в границах поселений.</t>
  </si>
  <si>
    <t>(903 2 02 03021 05 0000 151) Субвенции бюджетам муниципальных районов на ежемесячное денежное вознаграждение за классное руководство</t>
  </si>
  <si>
    <t>I квартала</t>
  </si>
  <si>
    <t>(936 2 02 03022 05 0000 151) Субвенции  бюджетам  муниципальных районов на предоставление гражданам субсидий на оплату жилого помещения и коммунальных услуг</t>
  </si>
  <si>
    <t>(936 2 02 03041 05 0000 151) Субвенции бюджетам муниципальных районов на возмещение сельскохозяйственным товаропроизводителям (кроме личных подсобных хозяйств и сельскохозяйственных потребительских кооперативов), организациям агропромышленного комплекса независимо от их организационно-правовых форм, крестьянским (фермерским) хозяйствам и организациям потребительской кооперации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2007-2010 годах на срок до 1 года</t>
  </si>
  <si>
    <t>(936 2 02 03046 05 0000 151) Субвенции бюджетам муниципальных районов на возмещение гражданам, ведущим личное подсобное хозяйство, сельскохозяйственным потребительским кооперативам, крестьянским (фермерским) хозяйствам части затрат на уплату процентов по кредитам, полученным в российских кредитных организациях, и займам, полученным к сельскохозяйственных кредитных потребительских кооперативах в 2005-2010 годах на срок до 8 лет</t>
  </si>
  <si>
    <t>(182 1 16 90050 05 0000 140) Прочие поступления от денежных взысканий (штрафов) и иных сумм в возмещение ущерба, зачисляемые в бюджеты муниципальных районов</t>
  </si>
  <si>
    <t>(987 1 11 09045 10 0000 120) 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</si>
  <si>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(936 2 02 03045 05 0000 151)Субвенции бюджетам муниципальных районов на возмещение сельскохозяйственным товаропроизводителям, организациям агропромышленного комплекса, независимо от их организационно-правовых форм, и крестьянским (фермерским) хозяйствам, сельскохозяйственным потребительским кооперативам части затрат на уплату процентов по инвестиционным кредитам, полученным в сельскохозяйственных кредитных потребительских кооперативах в 2004-2010 годах на срок от 2 до 10 лет</t>
  </si>
  <si>
    <t>(981 2 02 04999 10 0000 151) Прочие межбюджетные трансферты, передаваемые поселениям</t>
  </si>
  <si>
    <t>(983 2 02 04999 10 0000 151) Прочие межбюджетные трансферты</t>
  </si>
  <si>
    <t>по доходам по состоянию на 01.05.2013г.</t>
  </si>
  <si>
    <t>Исполнено          на 01.05.2012г.</t>
  </si>
  <si>
    <t>по состоянию на 01.05.2013г.</t>
  </si>
  <si>
    <t>(984 1 11 09045 10 0000 120) 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</si>
  <si>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(936 1 11 05025 05 0000 120) Доходы, получаемые в виде арендной платы. А также средства от продажи права на заключение договоров аренды за земли, находящиеся в собственности муниципальных райнов (за исключением земельных участков муниципальных бюджетных и автономных учреждений)</t>
  </si>
  <si>
    <t>(984 2 02 04999 10 0000 151) Прочие межбюджетные трансферты, передаваемые бюджетам поселений</t>
  </si>
  <si>
    <t>(985 2 02 04999 10 0000 151) Прочие межбюджетные трансферты</t>
  </si>
  <si>
    <t>(986 2 02 04999 10 0000 151) Прочие межбюджетные трансферты, передаваемые бюджетам поселений</t>
  </si>
  <si>
    <t>(987 2 02 04999 10 0000 151) Прочие межбюджетные трансферты, передав. Поселения</t>
  </si>
  <si>
    <t>(988 2 02 03024 10 2700 151) Субвенции бюджетам поселений на выполнение передаваемых полномочий субъектов Российской Федерации (в части государственных полномочий по созданию и деятельности в муниципальных образованиях административной комиссии)</t>
  </si>
  <si>
    <t>Начальник финансового управления</t>
  </si>
  <si>
    <t>администрации Кильмезского района                                       Е.В. Гулин</t>
  </si>
  <si>
    <t>(988 2 02 04999 10 0000 151) Прочие межбюджетные трансферты, бюджетам поселений</t>
  </si>
  <si>
    <t>989 2 02 04999 10 0000 151) прочие межбюджетные трансферты, передаваемые бюджетам поселений</t>
  </si>
  <si>
    <t>(990 2 02 04999 10 0000 151) Прочие межбюджетные трансферты, передаваемые бюдже</t>
  </si>
  <si>
    <t>(991 2 02 02999 10 1300 151) Прочие субсидии бюджетам поселений</t>
  </si>
  <si>
    <t>(991 2 02 03024 10 2700 151) Субвенции бюджетам поселений на выполнение передаваемых полномочий субъектов Российской Федерации (в части государственных полномочий по созданию и деятельности в муниципальных образованиях административной комиссии)</t>
  </si>
  <si>
    <t>(9122 02 01003 05 0000 151)  дотации бюджетам муниципальных районов на поддержку мер по обеспечению сбалансиролванности бюджетов</t>
  </si>
  <si>
    <t>(182 1 01 02030 01 0000 110) Налог на доходы физических лиц с доходов, полученных от осуществления деятельности физическими лицами, не являющимися налоговыми резидентами РФ</t>
  </si>
  <si>
    <t xml:space="preserve">(903 2 02 02999 05 0000 151) Прочие субсидии бюджетам муниципальных районов </t>
  </si>
  <si>
    <t>(992 2 02 02999 05 0000 151) Прочие субсидии бюджетам муниципальных районов</t>
  </si>
  <si>
    <r>
      <t xml:space="preserve">(992 2 02 03024 05 2100 151)Субвенции бюджетам муниципальных районов на выполнение отдельных государственных полномочий  по выплате отдельным категориям специалистов, </t>
    </r>
    <r>
      <rPr>
        <sz val="10"/>
        <color indexed="8"/>
        <rFont val="Arial Cyr"/>
        <family val="0"/>
      </rPr>
      <t>работающих в муниципальных учреждениях и проживающих в сельских населенных пунктах, поселках городского типа области, частичной компенсации их  расходов за наем жилого помещения, теплоснабжение (при отсутствии централизованного теплоснабжения (при наличии печного отопления)- на приобретение и доставку твердого топлива в пределах норм, установленных для продажи населению) и электроснабжение в размере установленном законом области об областном бюджете на очередной финансовый год)</t>
    </r>
  </si>
  <si>
    <t>(188 1 16 43000 01 6000 140) Денежные взыскания (штрафы) за нарушение законодательства РФ</t>
  </si>
  <si>
    <t>(321 1 16 25060 01 0000 140) Денежные взыскания (штрафы) за нарушение земельного законодательства</t>
  </si>
  <si>
    <t>(935 2 02 02999 05 0000 151) Прочие субсидии бюджетам муниципальных районов</t>
  </si>
  <si>
    <t>(912 2 02 02999 05 0000 151) Прочие субсидии бюджетам муниципальных районов</t>
  </si>
  <si>
    <t>(984 1 17 14030 10 0000 180) Средства самообложения граждан, зачисляемый в БП</t>
  </si>
  <si>
    <t>(985 1 17 01050 10 0000 180)Невыясненные поступления, зачисляемые в бюджеты поселений</t>
  </si>
  <si>
    <t>(985 1 17 14030 10 0000 180) Средства самообложения граждан, зачисляемый в БП</t>
  </si>
  <si>
    <t>(985 2 04 05099 10 0000 180) Прочие безвозмездные поступления от негосударственных организаций в бюджеты поселений</t>
  </si>
  <si>
    <t>(985 2 07 05030 10 0000 180)Прочие безвозмездные поступления в бюджеты поселений</t>
  </si>
  <si>
    <t>(986 1 17 14030 10 0000 180) Средства самообложения граждан, зачисляемый в БП</t>
  </si>
  <si>
    <t>(987 1 17 14030 10 0000 180) Средства самообложения граждан, зачисляемый в БП</t>
  </si>
  <si>
    <t>(987 2 04 05099 10 0000 180) Прочие безвозмездные поступления от негосударственных организаций в бюджеты поселений</t>
  </si>
  <si>
    <t>(987 2 07 05030 10 0000 180)Прочие безвозмездные поступления в бюджеты поселений</t>
  </si>
  <si>
    <t>(987 1 17 01050 10 0000 180)Невыясненные поступления, зачисляемые в бюджеты поселений</t>
  </si>
  <si>
    <t>(936 2 02 02999 05 0000 151) Прочие субсидии бюджетам муниципальных районов</t>
  </si>
  <si>
    <t xml:space="preserve">(902 2 02 02999 05 0000 151) Прочие субсидии бюджетам муниципальных районов </t>
  </si>
  <si>
    <t>(903 2 02 02999 05 0000 151) Прочие субсидии бюджетам муниципальных районов (</t>
  </si>
  <si>
    <t>(903 2 02 04999 05 0000 151) Прочие межбюджетаные трансферты, передаваемые муниципальным районам</t>
  </si>
  <si>
    <t>(182 1 05 04020 02 0000 110)Налог, взимаемый с связи с применением патентной системы налогообложения, зачисляемый вбюджеты муниципальных районов</t>
  </si>
  <si>
    <r>
      <t>(903 2 02 03024 05 1400 151)Субвенции бюджетам муниципальных районов на выполнение передаваемых полномочий субъектов Российской Федерации (</t>
    </r>
    <r>
      <rPr>
        <sz val="10"/>
        <color indexed="8"/>
        <rFont val="Arial Cyr"/>
        <family val="0"/>
      </rPr>
      <t>в части реализации государственного стандарта общего образования)</t>
    </r>
  </si>
  <si>
    <r>
      <t>(936 2 02 03024 05 1500 151)Субвенции бюджетам муниципальных районов на выполнение передаваемых полномочий субъектов Российской Федерации (</t>
    </r>
    <r>
      <rPr>
        <sz val="10"/>
        <color indexed="8"/>
        <rFont val="Arial Cyr"/>
        <family val="0"/>
      </rPr>
      <t>в части государственных полномочий по созданию в муниципальных районах комиссий по делам несовершеннолетных и защите их прав и осуществлению деятельности в сфере профилактики безнадзорности и правонарушений несовершеннолетных ,включая административную юрисдикцию)</t>
    </r>
  </si>
  <si>
    <t>(000 1 17 01050 05 0000 180) Невыясненные  поступления, зачисляемые в бюджеты муниц. районов</t>
  </si>
  <si>
    <t>(000 1 17 01050 10 0000 180) Невыясненные  поступления, зачисляемые в бюджеты поселений</t>
  </si>
  <si>
    <r>
      <t>(936 2 02 03024 05 1600 151)Субвенции бюджетам муниципальных районов на выполнение передаваемых полномочий субъектов Российской Федерации (</t>
    </r>
    <r>
      <rPr>
        <sz val="10"/>
        <color indexed="8"/>
        <rFont val="Arial Cyr"/>
        <family val="0"/>
      </rPr>
      <t>в части государственных полномочий  по хранению, комплектованию муниципальных архивов документами Архивного фонда Российской Федерации другими архивными документами, относящимися к государственной собственности области и находящимися на территориях муниципальных образований; государственному учету документов Архивного фонда Российской Федерации и других архивных документов, относящихся к государственной собственности области, находящихся на территории муниципальных образований, временно хранящихся в муниципальных архивах)</t>
    </r>
  </si>
  <si>
    <r>
      <t>(936 2 02 03024 05 1700 151)Субвенции бюджетам муниципальных районов на выполнение передаваемых полномочий субъектов Российской Федерации (</t>
    </r>
    <r>
      <rPr>
        <sz val="10"/>
        <color indexed="8"/>
        <rFont val="Arial Cyr"/>
        <family val="0"/>
      </rPr>
      <t>в части государственных полномочий по поддержке сельскохозяйственного производства, за исключением реализации мероприятий, предусмотренных федеральными целевыми программами)</t>
    </r>
  </si>
  <si>
    <t>(983 1 17 05050 10 0000 180) Прочие неналоговые доходы бюджетов поселений</t>
  </si>
  <si>
    <t xml:space="preserve">налоговые </t>
  </si>
  <si>
    <t>Доходы</t>
  </si>
  <si>
    <t>п/п</t>
  </si>
  <si>
    <t>тыс.рубл.</t>
  </si>
  <si>
    <t>неналоговые</t>
  </si>
  <si>
    <t>безвозмездные</t>
  </si>
  <si>
    <t>всего</t>
  </si>
  <si>
    <t>структура доходной части бюджета муниципального района</t>
  </si>
  <si>
    <t xml:space="preserve">структура налоговых доходов </t>
  </si>
  <si>
    <t>структура безвозмездных поступлений</t>
  </si>
  <si>
    <t>НДФЛ</t>
  </si>
  <si>
    <t>ЕСН</t>
  </si>
  <si>
    <t>ЕНВД</t>
  </si>
  <si>
    <t>Госпошлина</t>
  </si>
  <si>
    <t>Налог на имущество</t>
  </si>
  <si>
    <t>недоимка</t>
  </si>
  <si>
    <t>структура недоимки налоговых платежей</t>
  </si>
  <si>
    <t>структура неналоговых доходов</t>
  </si>
  <si>
    <t>земля</t>
  </si>
  <si>
    <t>аренда</t>
  </si>
  <si>
    <t>дотации</t>
  </si>
  <si>
    <t>субсидии</t>
  </si>
  <si>
    <t>субвенции</t>
  </si>
  <si>
    <t xml:space="preserve">дотации </t>
  </si>
  <si>
    <t xml:space="preserve">субсидии </t>
  </si>
  <si>
    <t>(985 1 17 05050 10 0000 180) Прочие неналоговые доходы бюджетов поселений</t>
  </si>
  <si>
    <t>(988 1 17 05050 10 0000 180) Прочие неналоговые доходы бюджетов поселений</t>
  </si>
  <si>
    <t>903 2 02 03029 05 0000 151) 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</si>
  <si>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903 2 02 03027 05 0000 151) 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</si>
  <si>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(182 1 05 03000 01 0000 110) Единый сельскохозяйственный налог</t>
  </si>
  <si>
    <t>(182 1 06 02010 02 0000 110) Налог на имущество организаций по имуществу, не входящему в Единую систему газоснабжения</t>
  </si>
  <si>
    <t>(182 1 08 03010 01 0000 110)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</si>
  <si>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(182 1 09 01030 05 1000 110) Налог на прибыль организаций, зачислявшийся до 1 января 2005 года в местные бюджеты, мобилизуемый на территориях муниципальных районов</t>
  </si>
  <si>
    <t>(182 1 09 04010 02 1000 110) Налог на имущество предприятий*</t>
  </si>
  <si>
    <t>(000 1 19 05000 05 0000 151) Возврат остатков субсидий и субвенций из бюджетов муниц. районов</t>
  </si>
  <si>
    <t>(000 1 17 05050 05 0000 180) Прочие неналоговые доходы бюджетов муниципальных районов</t>
  </si>
  <si>
    <t>(182 1 05 01011 01 0000 110) Налог, взимаемый с налогоплательщиков , выбравших в качестве объекта налогообложения доходы</t>
  </si>
  <si>
    <t>(182 1 05 01012 01 0000 110) 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</si>
  <si>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(182 1 05 01021 01 0000 110) Налог, взимаемый с налогоплательщиков , выбравших в качестве объекта налогообложения доходы, уменьшенные на величину расходов</t>
  </si>
  <si>
    <t>(182 1 05 01022 01 0000 110) 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</si>
  <si>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(182 1 05 01041 02 0000 110) Налог, взимаемый в виде стоимости патента в связи с применением упрощенной системы налогообложения</t>
  </si>
  <si>
    <t>(182 1 05 01042 02 0000 110) Налоги, взимаемые в виде стоимости патента в связи с применением упрощенной системы налогообложения (за налоговые периоды, истекшие до 1 января 2011 года)</t>
  </si>
  <si>
    <t>План утвержденный   на I полугодие</t>
  </si>
  <si>
    <t>(980 2 02 02999 10 0000 151) Прочие субсидии бюджетам поселений</t>
  </si>
  <si>
    <t>(981 2 02 02999 10 0000 151) Прочие субсидии бюджетам поселений</t>
  </si>
  <si>
    <t>(982 2 02 02999 10 0000 151) Прочие субсидии бюджетам поселений</t>
  </si>
  <si>
    <t>(983 2 02 02999 10 0000 151) Прочие субсидии бюджетам поселений</t>
  </si>
  <si>
    <t>(984 2 02 02999 10 0000 151) Прочие субсидии бюджетам поселений</t>
  </si>
  <si>
    <t>(985 2 02 02999 10 0000 151) Прочие субсидии бюджетам поселений</t>
  </si>
  <si>
    <t>(986 2 02 02999 10 0000 151) Прочие субсидии бюджетам поселений</t>
  </si>
  <si>
    <t>(988 2 02 02999 10 0000 151) Прочие субсидии бюджетам поселений</t>
  </si>
  <si>
    <t>(987 2 02 02999 10 0000 151) Прочие субсидии бюджетам поселений</t>
  </si>
  <si>
    <t>(990 2 02 02999 10 0000 151) Прочие субсидии бюджетам поселений</t>
  </si>
  <si>
    <t>(989 2 02 02999 10 0000 151) Прочие субсидии бюджетам поселений</t>
  </si>
  <si>
    <t>(182 1 05 02010 02 0000 110) Единый налог на вмененный доход для отдельных видов деятельности</t>
  </si>
  <si>
    <t>(182 1 05 03010 01 0000 110) Единый сельскохозяйственный налог</t>
  </si>
  <si>
    <t>(182 1 05 03020 01 0000 110) Единый сельскохозяйственный налог (за налоговые периоды, истекшие до 1 января 2011 года)</t>
  </si>
  <si>
    <t>(903 2 19 05000 05 0000 151) 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</si>
  <si>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(912 2 19 05000 05 0000 151) 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</si>
  <si>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(936 2 02 02008 05 0000 151)Субсидии бюджетам муниципальных районов на обеспечение жильем молодых семей </t>
  </si>
  <si>
    <t>(9122 02 01003 05 0000 151)Дотации бюджетам муниципальных районов на поддержку мер по обеспечению сбалансированности бюджетов</t>
  </si>
  <si>
    <t>(936 2 02 02145 05 0000 151)Субсидии бюджетам МР на модернизацию региональных систем общего образования</t>
  </si>
  <si>
    <t>(182 1 09 04050 10 1000 110) Земельный налог (по обязательствам, возникшим до 1 января 2006 года), мобилизуемый на территориях поселений</t>
  </si>
  <si>
    <t>(982 1 11 05035 10 0000 120) 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</si>
  <si>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(982 1 11 09045 10 0000 120) 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</si>
  <si>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(982 1 17 01050 10 0000 180)Невыясненные поступления, зачисляемые в бюджеты поселений</t>
  </si>
  <si>
    <t>(982 2 02 01001 10 0100 151) Дотации бюджетам поселений на выравнивание бюджетной обеспеченности</t>
  </si>
  <si>
    <t>(982 2 02 01001 10 0200 151) Дотации бюджетам поселений на выравнивание бюджетной обеспеченности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</si>
</sst>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#,##0.000"/>
    <numFmt numFmtId="170" formatCode="0.0"/>
    <numFmt numFmtId="171" formatCode="#,##0.0000"/>
    <numFmt numFmtId="172" formatCode="#,##0.00000"/>
    <numFmt numFmtId="173" formatCode="0.0000000"/>
    <numFmt numFmtId="174" formatCode="0.000000"/>
    <numFmt numFmtId="175" formatCode="0.00000"/>
    <numFmt numFmtId="176" formatCode="0.0000"/>
    <numFmt numFmtId="177" formatCode="0.000"/>
  </numFmts>
  <fonts count="27">
    <font>
      <sz val="10"/>
      <name val="Arial Cyr"/>
      <family val="0"/>
    </font>
    <font>
      <sz val="12"/>
      <name val="Arial Cyr"/>
      <family val="0"/>
    </font>
    <font>
      <b/>
      <sz val="14"/>
      <name val="Arial Cyr"/>
      <family val="0"/>
    </font>
    <font>
      <i/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8"/>
      <name val="Arial Cyr"/>
      <family val="0"/>
    </font>
    <font>
      <sz val="10"/>
      <color indexed="10"/>
      <name val="Arial Cyr"/>
      <family val="0"/>
    </font>
    <font>
      <sz val="10"/>
      <color indexed="57"/>
      <name val="Arial Cyr"/>
      <family val="0"/>
    </font>
    <font>
      <i/>
      <sz val="10"/>
      <color indexed="8"/>
      <name val="Arial Cyr"/>
      <family val="0"/>
    </font>
    <font>
      <sz val="10"/>
      <color indexed="8"/>
      <name val="Arial Cyr"/>
      <family val="0"/>
    </font>
    <font>
      <b/>
      <i/>
      <sz val="10"/>
      <color indexed="8"/>
      <name val="Arial Cyr"/>
      <family val="0"/>
    </font>
    <font>
      <b/>
      <sz val="9"/>
      <name val="Arial Cyr"/>
      <family val="0"/>
    </font>
    <font>
      <sz val="11"/>
      <name val="Arial Cyr"/>
      <family val="0"/>
    </font>
    <font>
      <i/>
      <sz val="9"/>
      <name val="Arial Cyr"/>
      <family val="0"/>
    </font>
    <font>
      <sz val="9"/>
      <name val="Arial Cyr"/>
      <family val="0"/>
    </font>
    <font>
      <b/>
      <i/>
      <sz val="12"/>
      <name val="Arial Cyr"/>
      <family val="0"/>
    </font>
    <font>
      <b/>
      <sz val="12"/>
      <name val="Arial Cyr"/>
      <family val="0"/>
    </font>
    <font>
      <sz val="12"/>
      <color indexed="8"/>
      <name val="Arial Cyr"/>
      <family val="0"/>
    </font>
    <font>
      <b/>
      <i/>
      <sz val="12"/>
      <color indexed="8"/>
      <name val="Arial Cyr"/>
      <family val="0"/>
    </font>
    <font>
      <sz val="11"/>
      <color indexed="10"/>
      <name val="Arial Cyr"/>
      <family val="0"/>
    </font>
    <font>
      <sz val="12"/>
      <name val="Arial"/>
      <family val="2"/>
    </font>
    <font>
      <sz val="12"/>
      <color indexed="8"/>
      <name val="Arial"/>
      <family val="2"/>
    </font>
    <font>
      <b/>
      <i/>
      <sz val="12"/>
      <color indexed="8"/>
      <name val="Arial"/>
      <family val="2"/>
    </font>
    <font>
      <b/>
      <i/>
      <sz val="12"/>
      <name val="Arial"/>
      <family val="2"/>
    </font>
    <font>
      <i/>
      <sz val="12"/>
      <name val="Arial Cyr"/>
      <family val="0"/>
    </font>
  </fonts>
  <fills count="9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0" fontId="1" fillId="2" borderId="0" xfId="0" applyFont="1" applyFill="1" applyAlignment="1">
      <alignment horizontal="left" wrapText="1"/>
    </xf>
    <xf numFmtId="0" fontId="0" fillId="2" borderId="0" xfId="0" applyFill="1" applyAlignment="1">
      <alignment/>
    </xf>
    <xf numFmtId="0" fontId="2" fillId="2" borderId="0" xfId="0" applyFont="1" applyFill="1" applyAlignment="1">
      <alignment horizontal="center"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49" fontId="0" fillId="2" borderId="3" xfId="0" applyNumberFormat="1" applyFill="1" applyBorder="1" applyAlignment="1">
      <alignment horizontal="center" vertical="center" wrapText="1" shrinkToFit="1"/>
    </xf>
    <xf numFmtId="0" fontId="0" fillId="2" borderId="4" xfId="0" applyFill="1" applyBorder="1" applyAlignment="1">
      <alignment/>
    </xf>
    <xf numFmtId="0" fontId="0" fillId="2" borderId="1" xfId="0" applyNumberFormat="1" applyFill="1" applyBorder="1" applyAlignment="1">
      <alignment/>
    </xf>
    <xf numFmtId="0" fontId="3" fillId="2" borderId="3" xfId="0" applyNumberFormat="1" applyFont="1" applyFill="1" applyBorder="1" applyAlignment="1">
      <alignment horizontal="left" vertical="top" wrapText="1"/>
    </xf>
    <xf numFmtId="0" fontId="0" fillId="0" borderId="0" xfId="0" applyNumberFormat="1" applyAlignment="1">
      <alignment/>
    </xf>
    <xf numFmtId="0" fontId="6" fillId="3" borderId="3" xfId="0" applyNumberFormat="1" applyFont="1" applyFill="1" applyBorder="1" applyAlignment="1">
      <alignment horizontal="right" vertical="top" wrapText="1"/>
    </xf>
    <xf numFmtId="0" fontId="7" fillId="0" borderId="0" xfId="0" applyFont="1" applyAlignment="1">
      <alignment/>
    </xf>
    <xf numFmtId="0" fontId="1" fillId="2" borderId="0" xfId="0" applyNumberFormat="1" applyFont="1" applyFill="1" applyAlignment="1">
      <alignment horizontal="left" wrapText="1"/>
    </xf>
    <xf numFmtId="168" fontId="8" fillId="2" borderId="2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8" fillId="2" borderId="2" xfId="0" applyFont="1" applyFill="1" applyBorder="1" applyAlignment="1">
      <alignment/>
    </xf>
    <xf numFmtId="0" fontId="10" fillId="2" borderId="3" xfId="0" applyNumberFormat="1" applyFont="1" applyFill="1" applyBorder="1" applyAlignment="1">
      <alignment horizontal="left" vertical="top" wrapText="1"/>
    </xf>
    <xf numFmtId="0" fontId="12" fillId="3" borderId="3" xfId="0" applyNumberFormat="1" applyFont="1" applyFill="1" applyBorder="1" applyAlignment="1">
      <alignment horizontal="right" vertical="top" wrapText="1"/>
    </xf>
    <xf numFmtId="1" fontId="3" fillId="2" borderId="3" xfId="0" applyNumberFormat="1" applyFont="1" applyFill="1" applyBorder="1" applyAlignment="1">
      <alignment horizontal="left" vertical="top" wrapText="1"/>
    </xf>
    <xf numFmtId="0" fontId="3" fillId="2" borderId="0" xfId="0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 vertical="center" wrapText="1"/>
    </xf>
    <xf numFmtId="0" fontId="0" fillId="2" borderId="0" xfId="0" applyFill="1" applyBorder="1" applyAlignment="1">
      <alignment/>
    </xf>
    <xf numFmtId="0" fontId="4" fillId="2" borderId="6" xfId="0" applyNumberFormat="1" applyFont="1" applyFill="1" applyBorder="1" applyAlignment="1">
      <alignment horizontal="center" vertical="center" wrapText="1" shrinkToFit="1"/>
    </xf>
    <xf numFmtId="49" fontId="4" fillId="2" borderId="6" xfId="0" applyNumberFormat="1" applyFont="1" applyFill="1" applyBorder="1" applyAlignment="1">
      <alignment horizontal="center" vertical="center" wrapText="1" shrinkToFit="1"/>
    </xf>
    <xf numFmtId="0" fontId="4" fillId="0" borderId="6" xfId="0" applyFont="1" applyBorder="1" applyAlignment="1">
      <alignment horizontal="center" vertical="center" wrapText="1" shrinkToFit="1"/>
    </xf>
    <xf numFmtId="49" fontId="4" fillId="2" borderId="3" xfId="0" applyNumberFormat="1" applyFont="1" applyFill="1" applyBorder="1" applyAlignment="1">
      <alignment horizontal="center" vertical="center" wrapText="1" shrinkToFit="1"/>
    </xf>
    <xf numFmtId="0" fontId="4" fillId="2" borderId="3" xfId="0" applyFont="1" applyFill="1" applyBorder="1" applyAlignment="1">
      <alignment horizontal="center" vertical="center" wrapText="1"/>
    </xf>
    <xf numFmtId="0" fontId="6" fillId="3" borderId="3" xfId="0" applyNumberFormat="1" applyFont="1" applyFill="1" applyBorder="1" applyAlignment="1">
      <alignment horizontal="center" vertical="center" wrapText="1"/>
    </xf>
    <xf numFmtId="0" fontId="13" fillId="2" borderId="6" xfId="0" applyNumberFormat="1" applyFont="1" applyFill="1" applyBorder="1" applyAlignment="1">
      <alignment horizontal="center" vertical="center" wrapText="1" shrinkToFit="1"/>
    </xf>
    <xf numFmtId="49" fontId="13" fillId="2" borderId="6" xfId="0" applyNumberFormat="1" applyFont="1" applyFill="1" applyBorder="1" applyAlignment="1">
      <alignment horizontal="center" vertical="center" wrapText="1" shrinkToFit="1"/>
    </xf>
    <xf numFmtId="0" fontId="13" fillId="0" borderId="6" xfId="0" applyFont="1" applyBorder="1" applyAlignment="1">
      <alignment horizontal="center" vertical="center" wrapText="1" shrinkToFit="1"/>
    </xf>
    <xf numFmtId="49" fontId="13" fillId="2" borderId="3" xfId="0" applyNumberFormat="1" applyFont="1" applyFill="1" applyBorder="1" applyAlignment="1">
      <alignment horizontal="center" vertical="center" wrapText="1" shrinkToFit="1"/>
    </xf>
    <xf numFmtId="0" fontId="13" fillId="2" borderId="3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2" borderId="3" xfId="0" applyFont="1" applyFill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 shrinkToFit="1"/>
    </xf>
    <xf numFmtId="49" fontId="0" fillId="2" borderId="3" xfId="0" applyNumberFormat="1" applyFont="1" applyFill="1" applyBorder="1" applyAlignment="1">
      <alignment horizontal="center" vertical="center" wrapText="1" shrinkToFit="1"/>
    </xf>
    <xf numFmtId="0" fontId="0" fillId="2" borderId="6" xfId="0" applyNumberFormat="1" applyFont="1" applyFill="1" applyBorder="1" applyAlignment="1">
      <alignment horizontal="center" vertical="center" wrapText="1" shrinkToFit="1"/>
    </xf>
    <xf numFmtId="49" fontId="0" fillId="2" borderId="6" xfId="0" applyNumberFormat="1" applyFont="1" applyFill="1" applyBorder="1" applyAlignment="1">
      <alignment horizontal="center" vertical="center" wrapText="1" shrinkToFit="1"/>
    </xf>
    <xf numFmtId="0" fontId="6" fillId="0" borderId="0" xfId="0" applyFont="1" applyAlignment="1">
      <alignment/>
    </xf>
    <xf numFmtId="2" fontId="0" fillId="2" borderId="0" xfId="0" applyNumberFormat="1" applyFill="1" applyBorder="1" applyAlignment="1">
      <alignment/>
    </xf>
    <xf numFmtId="0" fontId="0" fillId="0" borderId="0" xfId="0" applyAlignment="1">
      <alignment/>
    </xf>
    <xf numFmtId="0" fontId="14" fillId="2" borderId="0" xfId="0" applyFont="1" applyFill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168" fontId="1" fillId="2" borderId="3" xfId="0" applyNumberFormat="1" applyFont="1" applyFill="1" applyBorder="1" applyAlignment="1">
      <alignment horizontal="right" shrinkToFit="1"/>
    </xf>
    <xf numFmtId="168" fontId="1" fillId="2" borderId="3" xfId="0" applyNumberFormat="1" applyFont="1" applyFill="1" applyBorder="1" applyAlignment="1">
      <alignment/>
    </xf>
    <xf numFmtId="168" fontId="17" fillId="3" borderId="3" xfId="0" applyNumberFormat="1" applyFont="1" applyFill="1" applyBorder="1" applyAlignment="1">
      <alignment horizontal="right" shrinkToFit="1"/>
    </xf>
    <xf numFmtId="168" fontId="18" fillId="3" borderId="3" xfId="0" applyNumberFormat="1" applyFont="1" applyFill="1" applyBorder="1" applyAlignment="1">
      <alignment horizontal="right" shrinkToFit="1"/>
    </xf>
    <xf numFmtId="168" fontId="18" fillId="3" borderId="3" xfId="0" applyNumberFormat="1" applyFont="1" applyFill="1" applyBorder="1" applyAlignment="1">
      <alignment/>
    </xf>
    <xf numFmtId="168" fontId="17" fillId="3" borderId="3" xfId="0" applyNumberFormat="1" applyFont="1" applyFill="1" applyBorder="1" applyAlignment="1">
      <alignment/>
    </xf>
    <xf numFmtId="168" fontId="1" fillId="2" borderId="3" xfId="0" applyNumberFormat="1" applyFont="1" applyFill="1" applyBorder="1" applyAlignment="1">
      <alignment horizontal="right" wrapText="1" shrinkToFit="1"/>
    </xf>
    <xf numFmtId="168" fontId="1" fillId="0" borderId="3" xfId="0" applyNumberFormat="1" applyFont="1" applyFill="1" applyBorder="1" applyAlignment="1">
      <alignment horizontal="right" shrinkToFit="1"/>
    </xf>
    <xf numFmtId="168" fontId="1" fillId="0" borderId="3" xfId="0" applyNumberFormat="1" applyFont="1" applyFill="1" applyBorder="1" applyAlignment="1">
      <alignment/>
    </xf>
    <xf numFmtId="168" fontId="19" fillId="2" borderId="3" xfId="0" applyNumberFormat="1" applyFont="1" applyFill="1" applyBorder="1" applyAlignment="1">
      <alignment horizontal="right" shrinkToFit="1"/>
    </xf>
    <xf numFmtId="170" fontId="1" fillId="2" borderId="3" xfId="0" applyNumberFormat="1" applyFont="1" applyFill="1" applyBorder="1" applyAlignment="1">
      <alignment horizontal="right" shrinkToFit="1"/>
    </xf>
    <xf numFmtId="170" fontId="19" fillId="2" borderId="3" xfId="0" applyNumberFormat="1" applyFont="1" applyFill="1" applyBorder="1" applyAlignment="1">
      <alignment horizontal="right" shrinkToFit="1"/>
    </xf>
    <xf numFmtId="170" fontId="17" fillId="3" borderId="3" xfId="0" applyNumberFormat="1" applyFont="1" applyFill="1" applyBorder="1" applyAlignment="1">
      <alignment horizontal="right" shrinkToFit="1"/>
    </xf>
    <xf numFmtId="168" fontId="1" fillId="2" borderId="7" xfId="0" applyNumberFormat="1" applyFont="1" applyFill="1" applyBorder="1" applyAlignment="1">
      <alignment horizontal="right" shrinkToFit="1"/>
    </xf>
    <xf numFmtId="168" fontId="20" fillId="3" borderId="3" xfId="0" applyNumberFormat="1" applyFont="1" applyFill="1" applyBorder="1" applyAlignment="1">
      <alignment horizontal="right" shrinkToFit="1"/>
    </xf>
    <xf numFmtId="4" fontId="17" fillId="3" borderId="3" xfId="0" applyNumberFormat="1" applyFont="1" applyFill="1" applyBorder="1" applyAlignment="1">
      <alignment horizontal="right" shrinkToFit="1"/>
    </xf>
    <xf numFmtId="0" fontId="21" fillId="0" borderId="0" xfId="0" applyFont="1" applyAlignment="1">
      <alignment/>
    </xf>
    <xf numFmtId="168" fontId="22" fillId="2" borderId="3" xfId="0" applyNumberFormat="1" applyFont="1" applyFill="1" applyBorder="1" applyAlignment="1">
      <alignment horizontal="right" shrinkToFit="1"/>
    </xf>
    <xf numFmtId="170" fontId="22" fillId="2" borderId="3" xfId="0" applyNumberFormat="1" applyFont="1" applyFill="1" applyBorder="1" applyAlignment="1">
      <alignment horizontal="right" shrinkToFit="1"/>
    </xf>
    <xf numFmtId="168" fontId="23" fillId="2" borderId="3" xfId="0" applyNumberFormat="1" applyFont="1" applyFill="1" applyBorder="1" applyAlignment="1">
      <alignment horizontal="right" shrinkToFit="1"/>
    </xf>
    <xf numFmtId="170" fontId="23" fillId="2" borderId="3" xfId="0" applyNumberFormat="1" applyFont="1" applyFill="1" applyBorder="1" applyAlignment="1">
      <alignment horizontal="right" shrinkToFit="1"/>
    </xf>
    <xf numFmtId="168" fontId="17" fillId="3" borderId="3" xfId="0" applyNumberFormat="1" applyFont="1" applyFill="1" applyBorder="1" applyAlignment="1">
      <alignment horizontal="center" vertical="center" shrinkToFit="1"/>
    </xf>
    <xf numFmtId="168" fontId="24" fillId="3" borderId="3" xfId="0" applyNumberFormat="1" applyFont="1" applyFill="1" applyBorder="1" applyAlignment="1">
      <alignment horizontal="right" shrinkToFit="1"/>
    </xf>
    <xf numFmtId="168" fontId="25" fillId="3" borderId="3" xfId="0" applyNumberFormat="1" applyFont="1" applyFill="1" applyBorder="1" applyAlignment="1">
      <alignment horizontal="right" shrinkToFit="1"/>
    </xf>
    <xf numFmtId="4" fontId="25" fillId="3" borderId="3" xfId="0" applyNumberFormat="1" applyFont="1" applyFill="1" applyBorder="1" applyAlignment="1">
      <alignment horizontal="right" shrinkToFit="1"/>
    </xf>
    <xf numFmtId="170" fontId="1" fillId="0" borderId="3" xfId="0" applyNumberFormat="1" applyFont="1" applyBorder="1" applyAlignment="1">
      <alignment horizontal="right" shrinkToFit="1"/>
    </xf>
    <xf numFmtId="168" fontId="17" fillId="3" borderId="3" xfId="0" applyNumberFormat="1" applyFont="1" applyFill="1" applyBorder="1" applyAlignment="1">
      <alignment horizontal="right" wrapText="1" shrinkToFit="1"/>
    </xf>
    <xf numFmtId="168" fontId="19" fillId="0" borderId="3" xfId="0" applyNumberFormat="1" applyFont="1" applyFill="1" applyBorder="1" applyAlignment="1">
      <alignment horizontal="right" shrinkToFit="1"/>
    </xf>
    <xf numFmtId="168" fontId="22" fillId="0" borderId="3" xfId="0" applyNumberFormat="1" applyFont="1" applyFill="1" applyBorder="1" applyAlignment="1">
      <alignment horizontal="right" shrinkToFit="1"/>
    </xf>
    <xf numFmtId="0" fontId="4" fillId="0" borderId="0" xfId="0" applyFont="1" applyAlignment="1">
      <alignment/>
    </xf>
    <xf numFmtId="0" fontId="4" fillId="0" borderId="3" xfId="0" applyFont="1" applyBorder="1" applyAlignment="1">
      <alignment/>
    </xf>
    <xf numFmtId="0" fontId="4" fillId="4" borderId="0" xfId="0" applyFont="1" applyFill="1" applyAlignment="1">
      <alignment/>
    </xf>
    <xf numFmtId="0" fontId="4" fillId="5" borderId="0" xfId="0" applyFont="1" applyFill="1" applyAlignment="1">
      <alignment/>
    </xf>
    <xf numFmtId="0" fontId="4" fillId="6" borderId="3" xfId="0" applyFont="1" applyFill="1" applyBorder="1" applyAlignment="1">
      <alignment/>
    </xf>
    <xf numFmtId="0" fontId="4" fillId="7" borderId="3" xfId="0" applyFont="1" applyFill="1" applyBorder="1" applyAlignment="1">
      <alignment/>
    </xf>
    <xf numFmtId="0" fontId="4" fillId="8" borderId="3" xfId="0" applyFont="1" applyFill="1" applyBorder="1" applyAlignment="1">
      <alignment/>
    </xf>
    <xf numFmtId="0" fontId="4" fillId="0" borderId="0" xfId="0" applyFont="1" applyBorder="1" applyAlignment="1">
      <alignment/>
    </xf>
    <xf numFmtId="168" fontId="0" fillId="0" borderId="0" xfId="0" applyNumberFormat="1" applyAlignment="1">
      <alignment/>
    </xf>
    <xf numFmtId="0" fontId="0" fillId="0" borderId="0" xfId="0" applyBorder="1" applyAlignment="1">
      <alignment/>
    </xf>
    <xf numFmtId="0" fontId="3" fillId="2" borderId="0" xfId="0" applyNumberFormat="1" applyFont="1" applyFill="1" applyBorder="1" applyAlignment="1">
      <alignment horizontal="left" vertical="top" wrapText="1"/>
    </xf>
    <xf numFmtId="168" fontId="0" fillId="2" borderId="4" xfId="0" applyNumberFormat="1" applyFill="1" applyBorder="1" applyAlignment="1">
      <alignment/>
    </xf>
    <xf numFmtId="168" fontId="0" fillId="2" borderId="2" xfId="0" applyNumberFormat="1" applyFill="1" applyBorder="1" applyAlignment="1">
      <alignment/>
    </xf>
    <xf numFmtId="170" fontId="0" fillId="2" borderId="2" xfId="0" applyNumberFormat="1" applyFill="1" applyBorder="1" applyAlignment="1">
      <alignment/>
    </xf>
    <xf numFmtId="0" fontId="0" fillId="0" borderId="0" xfId="0" applyNumberFormat="1" applyBorder="1" applyAlignment="1">
      <alignment/>
    </xf>
    <xf numFmtId="168" fontId="19" fillId="2" borderId="0" xfId="0" applyNumberFormat="1" applyFont="1" applyFill="1" applyBorder="1" applyAlignment="1">
      <alignment horizontal="right" shrinkToFit="1"/>
    </xf>
    <xf numFmtId="168" fontId="1" fillId="2" borderId="0" xfId="0" applyNumberFormat="1" applyFont="1" applyFill="1" applyBorder="1" applyAlignment="1">
      <alignment horizontal="right" shrinkToFit="1"/>
    </xf>
    <xf numFmtId="0" fontId="0" fillId="0" borderId="1" xfId="0" applyBorder="1" applyAlignment="1">
      <alignment/>
    </xf>
    <xf numFmtId="49" fontId="4" fillId="2" borderId="3" xfId="0" applyNumberFormat="1" applyFont="1" applyFill="1" applyBorder="1" applyAlignment="1">
      <alignment horizontal="center" vertical="center" wrapText="1" shrinkToFit="1"/>
    </xf>
    <xf numFmtId="0" fontId="4" fillId="0" borderId="3" xfId="0" applyFont="1" applyBorder="1" applyAlignment="1">
      <alignment horizontal="center" vertical="center" wrapText="1"/>
    </xf>
    <xf numFmtId="49" fontId="4" fillId="2" borderId="7" xfId="0" applyNumberFormat="1" applyFont="1" applyFill="1" applyBorder="1" applyAlignment="1">
      <alignment horizontal="center" vertical="center" wrapText="1" shrinkToFit="1"/>
    </xf>
    <xf numFmtId="0" fontId="26" fillId="2" borderId="0" xfId="0" applyFont="1" applyFill="1" applyAlignment="1">
      <alignment horizontal="left"/>
    </xf>
    <xf numFmtId="0" fontId="4" fillId="2" borderId="7" xfId="0" applyNumberFormat="1" applyFont="1" applyFill="1" applyBorder="1" applyAlignment="1">
      <alignment horizontal="center" vertical="center" wrapText="1" shrinkToFit="1"/>
    </xf>
    <xf numFmtId="49" fontId="0" fillId="2" borderId="7" xfId="0" applyNumberFormat="1" applyFill="1" applyBorder="1" applyAlignment="1">
      <alignment horizontal="center" vertical="center" wrapText="1" shrinkToFit="1"/>
    </xf>
    <xf numFmtId="49" fontId="0" fillId="2" borderId="6" xfId="0" applyNumberFormat="1" applyFill="1" applyBorder="1" applyAlignment="1">
      <alignment horizontal="center" vertical="center" wrapText="1" shrinkToFit="1"/>
    </xf>
    <xf numFmtId="49" fontId="0" fillId="2" borderId="7" xfId="0" applyNumberFormat="1" applyFont="1" applyFill="1" applyBorder="1" applyAlignment="1">
      <alignment horizontal="center" vertical="center" wrapText="1" shrinkToFit="1"/>
    </xf>
    <xf numFmtId="0" fontId="0" fillId="0" borderId="6" xfId="0" applyFont="1" applyBorder="1" applyAlignment="1">
      <alignment horizontal="center" vertical="center" wrapText="1" shrinkToFit="1"/>
    </xf>
    <xf numFmtId="0" fontId="1" fillId="2" borderId="0" xfId="0" applyFont="1" applyFill="1" applyAlignment="1">
      <alignment horizontal="left" wrapText="1"/>
    </xf>
    <xf numFmtId="0" fontId="0" fillId="0" borderId="0" xfId="0" applyAlignment="1">
      <alignment/>
    </xf>
    <xf numFmtId="49" fontId="0" fillId="2" borderId="3" xfId="0" applyNumberFormat="1" applyFill="1" applyBorder="1" applyAlignment="1">
      <alignment horizontal="center" vertical="center" wrapText="1" shrinkToFit="1"/>
    </xf>
    <xf numFmtId="0" fontId="0" fillId="0" borderId="3" xfId="0" applyBorder="1" applyAlignment="1">
      <alignment horizontal="center" vertical="center" wrapText="1"/>
    </xf>
    <xf numFmtId="0" fontId="2" fillId="2" borderId="0" xfId="0" applyFont="1" applyFill="1" applyAlignment="1">
      <alignment horizontal="center"/>
    </xf>
    <xf numFmtId="0" fontId="0" fillId="2" borderId="1" xfId="0" applyFill="1" applyBorder="1" applyAlignment="1">
      <alignment horizontal="right"/>
    </xf>
    <xf numFmtId="0" fontId="0" fillId="2" borderId="7" xfId="0" applyNumberFormat="1" applyFill="1" applyBorder="1" applyAlignment="1">
      <alignment horizontal="center" vertical="center" wrapText="1" shrinkToFit="1"/>
    </xf>
    <xf numFmtId="0" fontId="0" fillId="2" borderId="6" xfId="0" applyNumberFormat="1" applyFill="1" applyBorder="1" applyAlignment="1">
      <alignment horizontal="center" vertical="center" wrapText="1" shrinkToFit="1"/>
    </xf>
    <xf numFmtId="0" fontId="1" fillId="2" borderId="0" xfId="0" applyFont="1" applyFill="1" applyAlignment="1">
      <alignment horizontal="left"/>
    </xf>
    <xf numFmtId="0" fontId="0" fillId="0" borderId="6" xfId="0" applyBorder="1" applyAlignment="1">
      <alignment horizontal="center" vertical="center" wrapText="1" shrinkToFit="1"/>
    </xf>
    <xf numFmtId="0" fontId="0" fillId="2" borderId="0" xfId="0" applyFill="1" applyBorder="1" applyAlignment="1">
      <alignment horizontal="right"/>
    </xf>
    <xf numFmtId="49" fontId="0" fillId="2" borderId="3" xfId="0" applyNumberFormat="1" applyFont="1" applyFill="1" applyBorder="1" applyAlignment="1">
      <alignment horizontal="center" vertical="center" wrapText="1" shrinkToFit="1"/>
    </xf>
    <xf numFmtId="0" fontId="0" fillId="0" borderId="3" xfId="0" applyFont="1" applyBorder="1" applyAlignment="1">
      <alignment horizontal="center" vertical="center" wrapText="1"/>
    </xf>
    <xf numFmtId="0" fontId="0" fillId="2" borderId="7" xfId="0" applyNumberFormat="1" applyFont="1" applyFill="1" applyBorder="1" applyAlignment="1">
      <alignment horizontal="center" vertical="center" wrapText="1" shrinkToFit="1"/>
    </xf>
    <xf numFmtId="0" fontId="0" fillId="2" borderId="6" xfId="0" applyNumberFormat="1" applyFont="1" applyFill="1" applyBorder="1" applyAlignment="1">
      <alignment horizontal="center" vertical="center" wrapText="1" shrinkToFit="1"/>
    </xf>
    <xf numFmtId="49" fontId="0" fillId="2" borderId="6" xfId="0" applyNumberFormat="1" applyFont="1" applyFill="1" applyBorder="1" applyAlignment="1">
      <alignment horizontal="center" vertical="center" wrapText="1" shrinkToFit="1"/>
    </xf>
    <xf numFmtId="0" fontId="4" fillId="2" borderId="6" xfId="0" applyNumberFormat="1" applyFont="1" applyFill="1" applyBorder="1" applyAlignment="1">
      <alignment horizontal="center" vertical="center" wrapText="1" shrinkToFit="1"/>
    </xf>
    <xf numFmtId="49" fontId="4" fillId="2" borderId="6" xfId="0" applyNumberFormat="1" applyFont="1" applyFill="1" applyBorder="1" applyAlignment="1">
      <alignment horizontal="center" vertical="center" wrapText="1" shrinkToFit="1"/>
    </xf>
    <xf numFmtId="0" fontId="4" fillId="8" borderId="8" xfId="0" applyFont="1" applyFill="1" applyBorder="1" applyAlignment="1">
      <alignment horizontal="center"/>
    </xf>
    <xf numFmtId="0" fontId="4" fillId="8" borderId="9" xfId="0" applyFont="1" applyFill="1" applyBorder="1" applyAlignment="1">
      <alignment horizontal="center"/>
    </xf>
    <xf numFmtId="0" fontId="4" fillId="8" borderId="10" xfId="0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showGridLines="0" zoomScale="75" zoomScaleNormal="75" workbookViewId="0" topLeftCell="A21">
      <selection activeCell="A27" sqref="A27"/>
    </sheetView>
  </sheetViews>
  <sheetFormatPr defaultColWidth="9.00390625" defaultRowHeight="12.75"/>
  <cols>
    <col min="1" max="1" width="52.75390625" style="10" customWidth="1"/>
    <col min="2" max="2" width="16.25390625" style="0" customWidth="1"/>
    <col min="3" max="3" width="15.875" style="0" customWidth="1"/>
    <col min="4" max="4" width="14.625" style="0" customWidth="1"/>
    <col min="5" max="6" width="15.875" style="0" customWidth="1"/>
    <col min="7" max="7" width="12.00390625" style="0" customWidth="1"/>
    <col min="8" max="8" width="0" style="0" hidden="1" customWidth="1"/>
    <col min="9" max="9" width="12.25390625" style="0" customWidth="1"/>
  </cols>
  <sheetData>
    <row r="1" spans="1:9" ht="15">
      <c r="A1" s="104" t="s">
        <v>285</v>
      </c>
      <c r="B1" s="104"/>
      <c r="C1" s="104"/>
      <c r="D1" s="105"/>
      <c r="E1" s="105"/>
      <c r="F1" s="105"/>
      <c r="G1" s="105"/>
      <c r="H1" s="105"/>
      <c r="I1" s="105"/>
    </row>
    <row r="2" spans="1:9" ht="15">
      <c r="A2" s="1"/>
      <c r="B2" s="1"/>
      <c r="C2" s="1"/>
      <c r="D2" s="2"/>
      <c r="E2" s="2"/>
      <c r="F2" s="2"/>
      <c r="G2" s="2"/>
      <c r="H2" s="2"/>
      <c r="I2" s="2"/>
    </row>
    <row r="3" spans="1:9" ht="18">
      <c r="A3" s="108" t="s">
        <v>45</v>
      </c>
      <c r="B3" s="108"/>
      <c r="C3" s="108"/>
      <c r="D3" s="108"/>
      <c r="E3" s="108"/>
      <c r="F3" s="108"/>
      <c r="G3" s="108"/>
      <c r="H3" s="108"/>
      <c r="I3" s="2"/>
    </row>
    <row r="4" spans="1:9" ht="18">
      <c r="A4" s="108" t="s">
        <v>302</v>
      </c>
      <c r="B4" s="108"/>
      <c r="C4" s="108"/>
      <c r="D4" s="108"/>
      <c r="E4" s="108"/>
      <c r="F4" s="108"/>
      <c r="G4" s="108"/>
      <c r="H4" s="108"/>
      <c r="I4" s="2"/>
    </row>
    <row r="5" spans="1:9" ht="18">
      <c r="A5" s="3"/>
      <c r="B5" s="3"/>
      <c r="C5" s="3"/>
      <c r="D5" s="3"/>
      <c r="E5" s="3"/>
      <c r="F5" s="3"/>
      <c r="G5" s="3"/>
      <c r="H5" s="3"/>
      <c r="I5" s="2"/>
    </row>
    <row r="6" spans="1:9" ht="12.75">
      <c r="A6" s="8"/>
      <c r="B6" s="4"/>
      <c r="C6" s="4"/>
      <c r="D6" s="109" t="s">
        <v>286</v>
      </c>
      <c r="E6" s="109"/>
      <c r="F6" s="109"/>
      <c r="G6" s="109"/>
      <c r="H6" s="109"/>
      <c r="I6" s="2"/>
    </row>
    <row r="7" spans="1:9" ht="28.5" customHeight="1">
      <c r="A7" s="110" t="s">
        <v>287</v>
      </c>
      <c r="B7" s="100" t="s">
        <v>288</v>
      </c>
      <c r="C7" s="100" t="s">
        <v>392</v>
      </c>
      <c r="D7" s="100" t="s">
        <v>289</v>
      </c>
      <c r="E7" s="102" t="s">
        <v>303</v>
      </c>
      <c r="F7" s="102" t="s">
        <v>12</v>
      </c>
      <c r="G7" s="106" t="s">
        <v>142</v>
      </c>
      <c r="H7" s="107"/>
      <c r="I7" s="107"/>
    </row>
    <row r="8" spans="1:9" ht="24" customHeight="1">
      <c r="A8" s="111"/>
      <c r="B8" s="101"/>
      <c r="C8" s="101"/>
      <c r="D8" s="101"/>
      <c r="E8" s="103"/>
      <c r="F8" s="103"/>
      <c r="G8" s="6" t="s">
        <v>56</v>
      </c>
      <c r="H8" s="6"/>
      <c r="I8" s="36" t="s">
        <v>293</v>
      </c>
    </row>
    <row r="9" spans="1:9" ht="17.25" customHeight="1">
      <c r="A9" s="30">
        <v>1</v>
      </c>
      <c r="B9" s="31" t="s">
        <v>27</v>
      </c>
      <c r="C9" s="32">
        <v>3</v>
      </c>
      <c r="D9" s="31" t="s">
        <v>28</v>
      </c>
      <c r="E9" s="32">
        <v>5</v>
      </c>
      <c r="F9" s="32">
        <v>6</v>
      </c>
      <c r="G9" s="33" t="s">
        <v>10</v>
      </c>
      <c r="H9" s="33"/>
      <c r="I9" s="34">
        <v>8</v>
      </c>
    </row>
    <row r="10" spans="1:9" ht="76.5">
      <c r="A10" s="9" t="s">
        <v>90</v>
      </c>
      <c r="B10" s="48">
        <v>79.4</v>
      </c>
      <c r="C10" s="48">
        <v>32</v>
      </c>
      <c r="D10" s="48">
        <v>26.65</v>
      </c>
      <c r="E10" s="48">
        <v>10.8</v>
      </c>
      <c r="F10" s="48">
        <f>D10-E10</f>
        <v>15.849999999999998</v>
      </c>
      <c r="G10" s="48">
        <f>D10/B10*100</f>
        <v>33.56423173803526</v>
      </c>
      <c r="H10" s="48"/>
      <c r="I10" s="49">
        <f>D10/C10*100</f>
        <v>83.28125</v>
      </c>
    </row>
    <row r="11" spans="1:9" ht="51">
      <c r="A11" s="18" t="s">
        <v>97</v>
      </c>
      <c r="B11" s="48">
        <v>6.6</v>
      </c>
      <c r="C11" s="48">
        <v>6.6</v>
      </c>
      <c r="D11" s="48"/>
      <c r="E11" s="48"/>
      <c r="F11" s="48">
        <f aca="true" t="shared" si="0" ref="F11:F23">D11-E11</f>
        <v>0</v>
      </c>
      <c r="G11" s="48">
        <f aca="true" t="shared" si="1" ref="G11:G22">D11/B11*100</f>
        <v>0</v>
      </c>
      <c r="H11" s="48"/>
      <c r="I11" s="49">
        <f aca="true" t="shared" si="2" ref="I11:I22">D11/C11*100</f>
        <v>0</v>
      </c>
    </row>
    <row r="12" spans="1:9" ht="38.25">
      <c r="A12" s="18" t="s">
        <v>406</v>
      </c>
      <c r="B12" s="48"/>
      <c r="C12" s="48"/>
      <c r="D12" s="48"/>
      <c r="E12" s="48"/>
      <c r="F12" s="48">
        <f>D12-E12</f>
        <v>0</v>
      </c>
      <c r="G12" s="48" t="e">
        <f t="shared" si="1"/>
        <v>#DIV/0!</v>
      </c>
      <c r="H12" s="48"/>
      <c r="I12" s="49" t="e">
        <f t="shared" si="2"/>
        <v>#DIV/0!</v>
      </c>
    </row>
    <row r="13" spans="1:9" ht="51">
      <c r="A13" s="9" t="s">
        <v>144</v>
      </c>
      <c r="B13" s="48">
        <v>11.1</v>
      </c>
      <c r="C13" s="48"/>
      <c r="D13" s="48">
        <v>0.817</v>
      </c>
      <c r="E13" s="48"/>
      <c r="F13" s="48">
        <f t="shared" si="0"/>
        <v>0.817</v>
      </c>
      <c r="G13" s="48">
        <f t="shared" si="1"/>
        <v>7.36036036036036</v>
      </c>
      <c r="H13" s="48"/>
      <c r="I13" s="49" t="e">
        <f t="shared" si="2"/>
        <v>#DIV/0!</v>
      </c>
    </row>
    <row r="14" spans="1:9" ht="76.5">
      <c r="A14" s="9" t="s">
        <v>148</v>
      </c>
      <c r="B14" s="48">
        <v>2.3</v>
      </c>
      <c r="C14" s="48">
        <v>6.3</v>
      </c>
      <c r="D14" s="48">
        <v>3.034</v>
      </c>
      <c r="E14" s="48">
        <v>2.1</v>
      </c>
      <c r="F14" s="48">
        <f t="shared" si="0"/>
        <v>0.9339999999999997</v>
      </c>
      <c r="G14" s="48">
        <f t="shared" si="1"/>
        <v>131.91304347826087</v>
      </c>
      <c r="H14" s="48"/>
      <c r="I14" s="49">
        <f t="shared" si="2"/>
        <v>48.15873015873016</v>
      </c>
    </row>
    <row r="15" spans="1:9" ht="76.5">
      <c r="A15" s="20" t="s">
        <v>149</v>
      </c>
      <c r="B15" s="48">
        <v>0.5</v>
      </c>
      <c r="C15" s="48">
        <v>0.5</v>
      </c>
      <c r="D15" s="48">
        <v>0.8</v>
      </c>
      <c r="E15" s="48">
        <v>0.3</v>
      </c>
      <c r="F15" s="48">
        <f t="shared" si="0"/>
        <v>0.5</v>
      </c>
      <c r="G15" s="48">
        <f t="shared" si="1"/>
        <v>160</v>
      </c>
      <c r="H15" s="48"/>
      <c r="I15" s="49">
        <f t="shared" si="2"/>
        <v>160</v>
      </c>
    </row>
    <row r="16" spans="1:9" ht="89.25">
      <c r="A16" s="9" t="s">
        <v>98</v>
      </c>
      <c r="B16" s="48">
        <v>14.7</v>
      </c>
      <c r="C16" s="48">
        <v>7</v>
      </c>
      <c r="D16" s="48">
        <v>1.299</v>
      </c>
      <c r="E16" s="48">
        <v>3.3</v>
      </c>
      <c r="F16" s="48">
        <f t="shared" si="0"/>
        <v>-2.001</v>
      </c>
      <c r="G16" s="48">
        <f t="shared" si="1"/>
        <v>8.83673469387755</v>
      </c>
      <c r="H16" s="48"/>
      <c r="I16" s="49">
        <f t="shared" si="2"/>
        <v>18.557142857142857</v>
      </c>
    </row>
    <row r="17" spans="1:9" ht="63.75">
      <c r="A17" s="9" t="s">
        <v>150</v>
      </c>
      <c r="B17" s="48">
        <v>12.9</v>
      </c>
      <c r="C17" s="48">
        <v>7.5</v>
      </c>
      <c r="D17" s="48">
        <v>4.173</v>
      </c>
      <c r="E17" s="48">
        <v>2.7</v>
      </c>
      <c r="F17" s="48">
        <f t="shared" si="0"/>
        <v>1.4729999999999999</v>
      </c>
      <c r="G17" s="48">
        <f t="shared" si="1"/>
        <v>32.348837209302324</v>
      </c>
      <c r="H17" s="48"/>
      <c r="I17" s="49">
        <f t="shared" si="2"/>
        <v>55.64</v>
      </c>
    </row>
    <row r="18" spans="1:9" ht="76.5">
      <c r="A18" s="9" t="s">
        <v>153</v>
      </c>
      <c r="B18" s="48">
        <v>12.6</v>
      </c>
      <c r="C18" s="48">
        <v>6.4</v>
      </c>
      <c r="D18" s="48">
        <v>3.09</v>
      </c>
      <c r="E18" s="48">
        <v>3.7</v>
      </c>
      <c r="F18" s="48">
        <f t="shared" si="0"/>
        <v>-0.6100000000000003</v>
      </c>
      <c r="G18" s="48">
        <f t="shared" si="1"/>
        <v>24.523809523809522</v>
      </c>
      <c r="H18" s="48"/>
      <c r="I18" s="49">
        <f t="shared" si="2"/>
        <v>48.28125</v>
      </c>
    </row>
    <row r="19" spans="1:9" ht="51" hidden="1">
      <c r="A19" s="9" t="s">
        <v>121</v>
      </c>
      <c r="B19" s="48"/>
      <c r="C19" s="48"/>
      <c r="D19" s="48"/>
      <c r="E19" s="48"/>
      <c r="F19" s="48">
        <f t="shared" si="0"/>
        <v>0</v>
      </c>
      <c r="G19" s="48" t="e">
        <f t="shared" si="1"/>
        <v>#DIV/0!</v>
      </c>
      <c r="H19" s="48"/>
      <c r="I19" s="49" t="e">
        <f t="shared" si="2"/>
        <v>#DIV/0!</v>
      </c>
    </row>
    <row r="20" spans="1:9" ht="25.5">
      <c r="A20" s="9" t="s">
        <v>17</v>
      </c>
      <c r="B20" s="48">
        <v>0</v>
      </c>
      <c r="C20" s="55"/>
      <c r="D20" s="48">
        <v>0.15</v>
      </c>
      <c r="E20" s="48">
        <v>3.4</v>
      </c>
      <c r="F20" s="48">
        <f t="shared" si="0"/>
        <v>-3.25</v>
      </c>
      <c r="G20" s="48" t="e">
        <f t="shared" si="1"/>
        <v>#DIV/0!</v>
      </c>
      <c r="H20" s="48"/>
      <c r="I20" s="49" t="e">
        <f t="shared" si="2"/>
        <v>#DIV/0!</v>
      </c>
    </row>
    <row r="21" spans="1:9" ht="25.5">
      <c r="A21" s="9" t="s">
        <v>110</v>
      </c>
      <c r="B21" s="48">
        <v>35</v>
      </c>
      <c r="C21" s="48">
        <v>22</v>
      </c>
      <c r="D21" s="48">
        <v>2.9</v>
      </c>
      <c r="E21" s="48"/>
      <c r="F21" s="48"/>
      <c r="G21" s="48">
        <f t="shared" si="1"/>
        <v>8.285714285714285</v>
      </c>
      <c r="H21" s="48"/>
      <c r="I21" s="49">
        <f t="shared" si="2"/>
        <v>13.18181818181818</v>
      </c>
    </row>
    <row r="22" spans="1:9" ht="29.25" customHeight="1">
      <c r="A22" s="9" t="s">
        <v>112</v>
      </c>
      <c r="B22" s="48"/>
      <c r="C22" s="48"/>
      <c r="D22" s="48"/>
      <c r="E22" s="48"/>
      <c r="F22" s="48"/>
      <c r="G22" s="48" t="e">
        <f t="shared" si="1"/>
        <v>#DIV/0!</v>
      </c>
      <c r="H22" s="48"/>
      <c r="I22" s="49" t="e">
        <f t="shared" si="2"/>
        <v>#DIV/0!</v>
      </c>
    </row>
    <row r="23" spans="1:9" ht="15">
      <c r="A23" s="11" t="s">
        <v>36</v>
      </c>
      <c r="B23" s="50">
        <f>SUM(B10:B22)</f>
        <v>175.1</v>
      </c>
      <c r="C23" s="50">
        <f>SUM(C10:C22)</f>
        <v>88.3</v>
      </c>
      <c r="D23" s="50">
        <f>SUM(D10:D22)</f>
        <v>42.913</v>
      </c>
      <c r="E23" s="50">
        <f>SUM(E10:E20)</f>
        <v>26.299999999999997</v>
      </c>
      <c r="F23" s="50">
        <f t="shared" si="0"/>
        <v>16.613</v>
      </c>
      <c r="G23" s="50">
        <f>D23/B23*100</f>
        <v>24.507709880068532</v>
      </c>
      <c r="H23" s="50"/>
      <c r="I23" s="53">
        <f>D23/C23*100</f>
        <v>48.599093997735</v>
      </c>
    </row>
    <row r="24" spans="1:9" ht="38.25">
      <c r="A24" s="9" t="s">
        <v>154</v>
      </c>
      <c r="B24" s="48">
        <v>121.6</v>
      </c>
      <c r="C24" s="48"/>
      <c r="D24" s="48">
        <v>40.4</v>
      </c>
      <c r="E24" s="48"/>
      <c r="F24" s="48"/>
      <c r="G24" s="48">
        <f>D24/B24*100</f>
        <v>33.223684210526315</v>
      </c>
      <c r="H24" s="48"/>
      <c r="I24" s="49" t="e">
        <f>D24/C24*100</f>
        <v>#DIV/0!</v>
      </c>
    </row>
    <row r="25" spans="1:9" ht="38.25">
      <c r="A25" s="9" t="s">
        <v>155</v>
      </c>
      <c r="B25" s="48">
        <v>295.6</v>
      </c>
      <c r="C25" s="48"/>
      <c r="D25" s="48">
        <v>102.3</v>
      </c>
      <c r="E25" s="48"/>
      <c r="F25" s="48"/>
      <c r="G25" s="48">
        <f aca="true" t="shared" si="3" ref="G25:G31">D25/B25*100</f>
        <v>34.607577807848436</v>
      </c>
      <c r="H25" s="48"/>
      <c r="I25" s="49" t="e">
        <f aca="true" t="shared" si="4" ref="I25:I31">D25/C25*100</f>
        <v>#DIV/0!</v>
      </c>
    </row>
    <row r="26" spans="1:9" ht="38.25">
      <c r="A26" s="9" t="s">
        <v>156</v>
      </c>
      <c r="B26" s="48">
        <v>431.4</v>
      </c>
      <c r="C26" s="48"/>
      <c r="D26" s="48">
        <v>125.3</v>
      </c>
      <c r="E26" s="48"/>
      <c r="F26" s="48"/>
      <c r="G26" s="48">
        <f t="shared" si="3"/>
        <v>29.04496986555401</v>
      </c>
      <c r="H26" s="48"/>
      <c r="I26" s="49" t="e">
        <f t="shared" si="4"/>
        <v>#DIV/0!</v>
      </c>
    </row>
    <row r="27" spans="1:9" ht="25.5">
      <c r="A27" s="9" t="s">
        <v>393</v>
      </c>
      <c r="B27" s="48">
        <v>13</v>
      </c>
      <c r="C27" s="48"/>
      <c r="D27" s="48">
        <v>0</v>
      </c>
      <c r="E27" s="48"/>
      <c r="F27" s="48"/>
      <c r="G27" s="48">
        <f t="shared" si="3"/>
        <v>0</v>
      </c>
      <c r="H27" s="48"/>
      <c r="I27" s="49" t="e">
        <f t="shared" si="4"/>
        <v>#DIV/0!</v>
      </c>
    </row>
    <row r="28" spans="1:9" ht="51">
      <c r="A28" s="9" t="s">
        <v>157</v>
      </c>
      <c r="B28" s="48">
        <v>51.9</v>
      </c>
      <c r="C28" s="48"/>
      <c r="D28" s="48">
        <v>26</v>
      </c>
      <c r="E28" s="48"/>
      <c r="F28" s="48"/>
      <c r="G28" s="48">
        <f t="shared" si="3"/>
        <v>50.09633911368015</v>
      </c>
      <c r="H28" s="48"/>
      <c r="I28" s="49" t="e">
        <f t="shared" si="4"/>
        <v>#DIV/0!</v>
      </c>
    </row>
    <row r="29" spans="1:9" ht="25.5">
      <c r="A29" s="9" t="s">
        <v>103</v>
      </c>
      <c r="B29" s="48">
        <v>329.837</v>
      </c>
      <c r="C29" s="48"/>
      <c r="D29" s="48">
        <v>98.951</v>
      </c>
      <c r="E29" s="48"/>
      <c r="F29" s="48"/>
      <c r="G29" s="48">
        <f t="shared" si="3"/>
        <v>29.999969681994436</v>
      </c>
      <c r="H29" s="48"/>
      <c r="I29" s="49" t="e">
        <f t="shared" si="4"/>
        <v>#DIV/0!</v>
      </c>
    </row>
    <row r="30" spans="1:9" ht="38.25">
      <c r="A30" s="9" t="s">
        <v>111</v>
      </c>
      <c r="B30" s="48">
        <v>10</v>
      </c>
      <c r="C30" s="48"/>
      <c r="D30" s="48">
        <v>111.5</v>
      </c>
      <c r="E30" s="48"/>
      <c r="F30" s="48"/>
      <c r="G30" s="48">
        <f t="shared" si="3"/>
        <v>1115</v>
      </c>
      <c r="H30" s="48"/>
      <c r="I30" s="49" t="e">
        <f t="shared" si="4"/>
        <v>#DIV/0!</v>
      </c>
    </row>
    <row r="31" spans="1:9" ht="25.5">
      <c r="A31" s="9" t="s">
        <v>139</v>
      </c>
      <c r="B31" s="48">
        <v>101.5</v>
      </c>
      <c r="C31" s="48"/>
      <c r="D31" s="48"/>
      <c r="E31" s="48"/>
      <c r="F31" s="48"/>
      <c r="G31" s="48">
        <f t="shared" si="3"/>
        <v>0</v>
      </c>
      <c r="H31" s="48"/>
      <c r="I31" s="49" t="e">
        <f t="shared" si="4"/>
        <v>#DIV/0!</v>
      </c>
    </row>
    <row r="32" spans="1:9" ht="15">
      <c r="A32" s="11" t="s">
        <v>38</v>
      </c>
      <c r="B32" s="50">
        <f>SUM(B24:B31)</f>
        <v>1354.837</v>
      </c>
      <c r="C32" s="50">
        <f>SUM(C24:C28)</f>
        <v>0</v>
      </c>
      <c r="D32" s="50">
        <f>SUM(D24:D30)</f>
        <v>504.451</v>
      </c>
      <c r="E32" s="50">
        <f>SUM(E24:E28)</f>
        <v>0</v>
      </c>
      <c r="F32" s="50"/>
      <c r="G32" s="50">
        <f>D32/B32*100</f>
        <v>37.233335080160934</v>
      </c>
      <c r="H32" s="50"/>
      <c r="I32" s="53" t="e">
        <f>D32/C32*100</f>
        <v>#DIV/0!</v>
      </c>
    </row>
    <row r="33" spans="1:9" ht="15">
      <c r="A33" s="11" t="s">
        <v>39</v>
      </c>
      <c r="B33" s="50">
        <f>B23+B32</f>
        <v>1529.937</v>
      </c>
      <c r="C33" s="50">
        <f>C23+C32</f>
        <v>88.3</v>
      </c>
      <c r="D33" s="50">
        <f>D23+D32</f>
        <v>547.364</v>
      </c>
      <c r="E33" s="50">
        <f>E23+E32</f>
        <v>26.299999999999997</v>
      </c>
      <c r="F33" s="50"/>
      <c r="G33" s="50">
        <f>D33/B33*100</f>
        <v>35.77689800298967</v>
      </c>
      <c r="H33" s="50"/>
      <c r="I33" s="53">
        <f>D33/C33*100</f>
        <v>619.8912797281994</v>
      </c>
    </row>
    <row r="34" spans="2:9" ht="12.75">
      <c r="B34" s="7"/>
      <c r="C34" s="7"/>
      <c r="D34" s="7"/>
      <c r="E34" s="7"/>
      <c r="F34" s="7"/>
      <c r="G34" s="7"/>
      <c r="H34" s="7"/>
      <c r="I34" s="2"/>
    </row>
    <row r="35" spans="1:9" ht="12.75">
      <c r="A35" s="21"/>
      <c r="B35" s="2"/>
      <c r="C35" s="2"/>
      <c r="D35" s="2"/>
      <c r="E35" s="2"/>
      <c r="F35" s="2"/>
      <c r="G35" s="2"/>
      <c r="H35" s="2"/>
      <c r="I35" s="2"/>
    </row>
    <row r="37" s="45" customFormat="1" ht="14.25">
      <c r="A37" s="44"/>
    </row>
    <row r="38" s="45" customFormat="1" ht="14.25">
      <c r="A38" s="44" t="s">
        <v>312</v>
      </c>
    </row>
    <row r="39" spans="1:2" ht="12.75">
      <c r="A39" s="2" t="s">
        <v>313</v>
      </c>
      <c r="B39" t="s">
        <v>202</v>
      </c>
    </row>
    <row r="40" ht="12.75">
      <c r="A40" s="2"/>
    </row>
    <row r="41" ht="12.75">
      <c r="A41" s="2"/>
    </row>
    <row r="42" ht="12.75">
      <c r="A42" s="2"/>
    </row>
    <row r="43" s="47" customFormat="1" ht="12">
      <c r="A43" s="46" t="s">
        <v>104</v>
      </c>
    </row>
  </sheetData>
  <mergeCells count="11">
    <mergeCell ref="A1:I1"/>
    <mergeCell ref="C7:C8"/>
    <mergeCell ref="G7:I7"/>
    <mergeCell ref="A3:H3"/>
    <mergeCell ref="A4:H4"/>
    <mergeCell ref="D6:H6"/>
    <mergeCell ref="A7:A8"/>
    <mergeCell ref="B7:B8"/>
    <mergeCell ref="D7:D8"/>
    <mergeCell ref="E7:E8"/>
    <mergeCell ref="F7:F8"/>
  </mergeCells>
  <printOptions horizontalCentered="1"/>
  <pageMargins left="0.3937007874015748" right="0.1968503937007874" top="0.3937007874015748" bottom="0.3937007874015748" header="0.5118110236220472" footer="0.5118110236220472"/>
  <pageSetup horizontalDpi="600" verticalDpi="600" orientation="portrait" paperSize="9" scale="64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38"/>
  <sheetViews>
    <sheetView showGridLines="0" zoomScale="75" zoomScaleNormal="75" workbookViewId="0" topLeftCell="A16">
      <selection activeCell="A24" sqref="A24"/>
    </sheetView>
  </sheetViews>
  <sheetFormatPr defaultColWidth="9.00390625" defaultRowHeight="12.75"/>
  <cols>
    <col min="1" max="1" width="50.00390625" style="10" customWidth="1"/>
    <col min="2" max="2" width="15.375" style="0" customWidth="1"/>
    <col min="3" max="3" width="15.25390625" style="0" customWidth="1"/>
    <col min="4" max="6" width="14.625" style="0" customWidth="1"/>
    <col min="7" max="7" width="14.25390625" style="0" customWidth="1"/>
    <col min="8" max="8" width="11.625" style="0" customWidth="1"/>
  </cols>
  <sheetData>
    <row r="1" spans="1:8" ht="15" customHeight="1">
      <c r="A1" s="104" t="s">
        <v>285</v>
      </c>
      <c r="B1" s="104"/>
      <c r="C1" s="104"/>
      <c r="D1" s="105"/>
      <c r="E1" s="105"/>
      <c r="F1" s="105"/>
      <c r="G1" s="105"/>
      <c r="H1" s="105"/>
    </row>
    <row r="2" spans="1:8" ht="15">
      <c r="A2" s="1"/>
      <c r="B2" s="1"/>
      <c r="C2" s="1"/>
      <c r="D2" s="2"/>
      <c r="E2" s="2"/>
      <c r="F2" s="2"/>
      <c r="G2" s="2"/>
      <c r="H2" s="2"/>
    </row>
    <row r="3" spans="1:8" ht="18">
      <c r="A3" s="108" t="s">
        <v>53</v>
      </c>
      <c r="B3" s="108"/>
      <c r="C3" s="108"/>
      <c r="D3" s="108"/>
      <c r="E3" s="108"/>
      <c r="F3" s="108"/>
      <c r="G3" s="108"/>
      <c r="H3" s="2"/>
    </row>
    <row r="4" spans="1:8" ht="18">
      <c r="A4" s="108" t="s">
        <v>302</v>
      </c>
      <c r="B4" s="108"/>
      <c r="C4" s="108"/>
      <c r="D4" s="108"/>
      <c r="E4" s="108"/>
      <c r="F4" s="108"/>
      <c r="G4" s="108"/>
      <c r="H4" s="2"/>
    </row>
    <row r="5" spans="1:8" ht="18">
      <c r="A5" s="3"/>
      <c r="B5" s="3"/>
      <c r="C5" s="3"/>
      <c r="D5" s="3"/>
      <c r="E5" s="3"/>
      <c r="F5" s="3"/>
      <c r="G5" s="3"/>
      <c r="H5" s="2"/>
    </row>
    <row r="6" spans="1:8" ht="12.75">
      <c r="A6" s="8"/>
      <c r="B6" s="4"/>
      <c r="C6" s="4"/>
      <c r="D6" s="109" t="s">
        <v>286</v>
      </c>
      <c r="E6" s="109"/>
      <c r="F6" s="109"/>
      <c r="G6" s="109"/>
      <c r="H6" s="2"/>
    </row>
    <row r="7" spans="1:8" ht="29.25" customHeight="1">
      <c r="A7" s="110" t="s">
        <v>287</v>
      </c>
      <c r="B7" s="100" t="s">
        <v>288</v>
      </c>
      <c r="C7" s="100" t="s">
        <v>392</v>
      </c>
      <c r="D7" s="100" t="s">
        <v>289</v>
      </c>
      <c r="E7" s="102" t="s">
        <v>303</v>
      </c>
      <c r="F7" s="102" t="s">
        <v>12</v>
      </c>
      <c r="G7" s="106" t="s">
        <v>142</v>
      </c>
      <c r="H7" s="107"/>
    </row>
    <row r="8" spans="1:8" ht="18" customHeight="1">
      <c r="A8" s="111"/>
      <c r="B8" s="101"/>
      <c r="C8" s="101"/>
      <c r="D8" s="101"/>
      <c r="E8" s="103"/>
      <c r="F8" s="103"/>
      <c r="G8" s="6" t="s">
        <v>56</v>
      </c>
      <c r="H8" s="36" t="s">
        <v>293</v>
      </c>
    </row>
    <row r="9" spans="1:8" ht="18" customHeight="1">
      <c r="A9" s="30">
        <v>1</v>
      </c>
      <c r="B9" s="31" t="s">
        <v>27</v>
      </c>
      <c r="C9" s="32">
        <v>3</v>
      </c>
      <c r="D9" s="31" t="s">
        <v>28</v>
      </c>
      <c r="E9" s="32">
        <v>5</v>
      </c>
      <c r="F9" s="32">
        <v>6</v>
      </c>
      <c r="G9" s="33" t="s">
        <v>10</v>
      </c>
      <c r="H9" s="33" t="s">
        <v>264</v>
      </c>
    </row>
    <row r="10" spans="1:8" ht="89.25">
      <c r="A10" s="9" t="s">
        <v>90</v>
      </c>
      <c r="B10" s="48">
        <v>66.7</v>
      </c>
      <c r="C10" s="48">
        <v>31.5</v>
      </c>
      <c r="D10" s="48">
        <v>14.575</v>
      </c>
      <c r="E10" s="48">
        <v>20.5</v>
      </c>
      <c r="F10" s="48">
        <f>D10-E10</f>
        <v>-5.925000000000001</v>
      </c>
      <c r="G10" s="48">
        <f>D10/B10*100</f>
        <v>21.851574212893553</v>
      </c>
      <c r="H10" s="49">
        <f>D10/C10*100</f>
        <v>46.269841269841265</v>
      </c>
    </row>
    <row r="11" spans="1:8" ht="51">
      <c r="A11" s="9" t="s">
        <v>144</v>
      </c>
      <c r="B11" s="48">
        <v>12.3</v>
      </c>
      <c r="C11" s="48"/>
      <c r="D11" s="48">
        <v>0.733</v>
      </c>
      <c r="E11" s="48"/>
      <c r="F11" s="48">
        <f aca="true" t="shared" si="0" ref="F11:F17">D11-E11</f>
        <v>0.733</v>
      </c>
      <c r="G11" s="48">
        <f aca="true" t="shared" si="1" ref="G11:G18">D11/B11*100</f>
        <v>5.959349593495935</v>
      </c>
      <c r="H11" s="49" t="e">
        <f aca="true" t="shared" si="2" ref="H11:H18">D11/C11*100</f>
        <v>#DIV/0!</v>
      </c>
    </row>
    <row r="12" spans="1:8" ht="76.5">
      <c r="A12" s="9" t="s">
        <v>148</v>
      </c>
      <c r="B12" s="48">
        <v>7.3</v>
      </c>
      <c r="C12" s="48"/>
      <c r="D12" s="48">
        <v>0.839</v>
      </c>
      <c r="E12" s="48">
        <v>0.2</v>
      </c>
      <c r="F12" s="48">
        <f t="shared" si="0"/>
        <v>0.639</v>
      </c>
      <c r="G12" s="48">
        <f t="shared" si="1"/>
        <v>11.493150684931507</v>
      </c>
      <c r="H12" s="49" t="e">
        <f t="shared" si="2"/>
        <v>#DIV/0!</v>
      </c>
    </row>
    <row r="13" spans="1:8" ht="76.5">
      <c r="A13" s="20" t="s">
        <v>272</v>
      </c>
      <c r="B13" s="48">
        <v>2.1</v>
      </c>
      <c r="C13" s="48">
        <v>0.4</v>
      </c>
      <c r="D13" s="48">
        <v>0.11</v>
      </c>
      <c r="E13" s="48">
        <v>0.5</v>
      </c>
      <c r="F13" s="48">
        <f t="shared" si="0"/>
        <v>-0.39</v>
      </c>
      <c r="G13" s="48">
        <f t="shared" si="1"/>
        <v>5.238095238095238</v>
      </c>
      <c r="H13" s="49">
        <f t="shared" si="2"/>
        <v>27.499999999999996</v>
      </c>
    </row>
    <row r="14" spans="1:8" ht="89.25">
      <c r="A14" s="9" t="s">
        <v>98</v>
      </c>
      <c r="B14" s="48">
        <v>69.3</v>
      </c>
      <c r="C14" s="48">
        <v>27.9</v>
      </c>
      <c r="D14" s="48">
        <v>17.329</v>
      </c>
      <c r="E14" s="48">
        <v>13.3</v>
      </c>
      <c r="F14" s="48">
        <f t="shared" si="0"/>
        <v>4.029</v>
      </c>
      <c r="G14" s="48">
        <f t="shared" si="1"/>
        <v>25.00577200577201</v>
      </c>
      <c r="H14" s="49">
        <f t="shared" si="2"/>
        <v>62.111111111111114</v>
      </c>
    </row>
    <row r="15" spans="1:8" ht="63.75">
      <c r="A15" s="9" t="s">
        <v>77</v>
      </c>
      <c r="B15" s="48">
        <v>3</v>
      </c>
      <c r="C15" s="48"/>
      <c r="D15" s="48">
        <v>7.169</v>
      </c>
      <c r="E15" s="48">
        <v>0.7</v>
      </c>
      <c r="F15" s="48">
        <f t="shared" si="0"/>
        <v>6.468999999999999</v>
      </c>
      <c r="G15" s="48">
        <f t="shared" si="1"/>
        <v>238.96666666666664</v>
      </c>
      <c r="H15" s="49" t="e">
        <f t="shared" si="2"/>
        <v>#DIV/0!</v>
      </c>
    </row>
    <row r="16" spans="1:8" ht="76.5">
      <c r="A16" s="9" t="s">
        <v>195</v>
      </c>
      <c r="B16" s="48">
        <v>2.4</v>
      </c>
      <c r="C16" s="48">
        <v>1</v>
      </c>
      <c r="D16" s="48">
        <v>0.83</v>
      </c>
      <c r="E16" s="48">
        <v>0.6</v>
      </c>
      <c r="F16" s="48">
        <f t="shared" si="0"/>
        <v>0.22999999999999998</v>
      </c>
      <c r="G16" s="48">
        <f t="shared" si="1"/>
        <v>34.583333333333336</v>
      </c>
      <c r="H16" s="49">
        <f t="shared" si="2"/>
        <v>83</v>
      </c>
    </row>
    <row r="17" spans="1:8" ht="25.5">
      <c r="A17" s="9" t="s">
        <v>160</v>
      </c>
      <c r="B17" s="48"/>
      <c r="C17" s="48"/>
      <c r="D17" s="48"/>
      <c r="E17" s="48">
        <v>4.4</v>
      </c>
      <c r="F17" s="48">
        <f t="shared" si="0"/>
        <v>-4.4</v>
      </c>
      <c r="G17" s="48" t="e">
        <f t="shared" si="1"/>
        <v>#DIV/0!</v>
      </c>
      <c r="H17" s="49" t="e">
        <f t="shared" si="2"/>
        <v>#DIV/0!</v>
      </c>
    </row>
    <row r="18" spans="1:8" ht="25.5">
      <c r="A18" s="9" t="s">
        <v>159</v>
      </c>
      <c r="B18" s="48"/>
      <c r="C18" s="48"/>
      <c r="D18" s="48">
        <v>8.9</v>
      </c>
      <c r="E18" s="48"/>
      <c r="F18" s="48"/>
      <c r="G18" s="48" t="e">
        <f t="shared" si="1"/>
        <v>#DIV/0!</v>
      </c>
      <c r="H18" s="49" t="e">
        <f t="shared" si="2"/>
        <v>#DIV/0!</v>
      </c>
    </row>
    <row r="19" spans="1:8" ht="15">
      <c r="A19" s="11" t="s">
        <v>36</v>
      </c>
      <c r="B19" s="50">
        <f>SUM(B10:B17)</f>
        <v>163.1</v>
      </c>
      <c r="C19" s="50">
        <f>SUM(C10:C18)</f>
        <v>60.8</v>
      </c>
      <c r="D19" s="50">
        <f>SUM(D10:D18)</f>
        <v>50.48499999999999</v>
      </c>
      <c r="E19" s="50">
        <f>SUM(E10:E17)</f>
        <v>40.2</v>
      </c>
      <c r="F19" s="50">
        <f>SUM(F10:F17)</f>
        <v>1.384999999999998</v>
      </c>
      <c r="G19" s="50">
        <f>D19/B19*100</f>
        <v>30.953402820355606</v>
      </c>
      <c r="H19" s="53">
        <f>D19/C19*100</f>
        <v>83.0345394736842</v>
      </c>
    </row>
    <row r="20" spans="1:8" ht="38.25">
      <c r="A20" s="9" t="s">
        <v>269</v>
      </c>
      <c r="B20" s="48">
        <v>139.4</v>
      </c>
      <c r="C20" s="48"/>
      <c r="D20" s="48">
        <v>46.4</v>
      </c>
      <c r="E20" s="48"/>
      <c r="F20" s="48"/>
      <c r="G20" s="48">
        <f>D20/B20*100</f>
        <v>33.28550932568149</v>
      </c>
      <c r="H20" s="49" t="e">
        <f>D20/C20*100</f>
        <v>#DIV/0!</v>
      </c>
    </row>
    <row r="21" spans="1:8" ht="38.25">
      <c r="A21" s="9" t="s">
        <v>268</v>
      </c>
      <c r="B21" s="48">
        <v>256.4</v>
      </c>
      <c r="C21" s="48"/>
      <c r="D21" s="48">
        <v>85.4</v>
      </c>
      <c r="E21" s="48"/>
      <c r="F21" s="48"/>
      <c r="G21" s="48">
        <f aca="true" t="shared" si="3" ref="G21:G26">D21/B21*100</f>
        <v>33.307332293291736</v>
      </c>
      <c r="H21" s="49" t="e">
        <f aca="true" t="shared" si="4" ref="H21:H26">D21/C21*100</f>
        <v>#DIV/0!</v>
      </c>
    </row>
    <row r="22" spans="1:8" ht="38.25">
      <c r="A22" s="9" t="s">
        <v>267</v>
      </c>
      <c r="B22" s="48">
        <v>687.7</v>
      </c>
      <c r="C22" s="48"/>
      <c r="D22" s="48">
        <v>396.6</v>
      </c>
      <c r="E22" s="48"/>
      <c r="F22" s="48"/>
      <c r="G22" s="48">
        <f t="shared" si="3"/>
        <v>57.67049585575106</v>
      </c>
      <c r="H22" s="49" t="e">
        <f t="shared" si="4"/>
        <v>#DIV/0!</v>
      </c>
    </row>
    <row r="23" spans="1:8" ht="25.5">
      <c r="A23" s="9" t="s">
        <v>403</v>
      </c>
      <c r="B23" s="48">
        <v>350</v>
      </c>
      <c r="C23" s="48"/>
      <c r="D23" s="48"/>
      <c r="E23" s="48"/>
      <c r="F23" s="48"/>
      <c r="G23" s="48">
        <f t="shared" si="3"/>
        <v>0</v>
      </c>
      <c r="H23" s="49" t="e">
        <f t="shared" si="4"/>
        <v>#DIV/0!</v>
      </c>
    </row>
    <row r="24" spans="1:8" ht="51">
      <c r="A24" s="9" t="s">
        <v>266</v>
      </c>
      <c r="B24" s="48">
        <v>51.9</v>
      </c>
      <c r="C24" s="48"/>
      <c r="D24" s="48">
        <v>25.8</v>
      </c>
      <c r="E24" s="48"/>
      <c r="F24" s="48"/>
      <c r="G24" s="48">
        <f t="shared" si="3"/>
        <v>49.71098265895954</v>
      </c>
      <c r="H24" s="49" t="e">
        <f t="shared" si="4"/>
        <v>#DIV/0!</v>
      </c>
    </row>
    <row r="25" spans="1:8" ht="25.5">
      <c r="A25" s="9" t="s">
        <v>315</v>
      </c>
      <c r="B25" s="48">
        <v>364.49</v>
      </c>
      <c r="C25" s="48"/>
      <c r="D25" s="48">
        <v>109.347</v>
      </c>
      <c r="E25" s="48"/>
      <c r="F25" s="48"/>
      <c r="G25" s="48">
        <f t="shared" si="3"/>
        <v>30</v>
      </c>
      <c r="H25" s="49" t="e">
        <f t="shared" si="4"/>
        <v>#DIV/0!</v>
      </c>
    </row>
    <row r="26" spans="1:8" ht="25.5">
      <c r="A26" s="9" t="s">
        <v>158</v>
      </c>
      <c r="B26" s="48">
        <v>129.23</v>
      </c>
      <c r="C26" s="48"/>
      <c r="D26" s="48">
        <v>129.23</v>
      </c>
      <c r="E26" s="48"/>
      <c r="F26" s="48"/>
      <c r="G26" s="48">
        <f t="shared" si="3"/>
        <v>100</v>
      </c>
      <c r="H26" s="49" t="e">
        <f t="shared" si="4"/>
        <v>#DIV/0!</v>
      </c>
    </row>
    <row r="27" spans="1:8" ht="15">
      <c r="A27" s="11" t="s">
        <v>38</v>
      </c>
      <c r="B27" s="50">
        <f>SUM(B20:B26)</f>
        <v>1979.1200000000001</v>
      </c>
      <c r="C27" s="50">
        <f>SUM(C20:C24)</f>
        <v>0</v>
      </c>
      <c r="D27" s="50">
        <f>SUM(D20:D26)</f>
        <v>792.777</v>
      </c>
      <c r="E27" s="50">
        <f>SUM(E20:E24)</f>
        <v>0</v>
      </c>
      <c r="F27" s="50"/>
      <c r="G27" s="50">
        <f>D27/B27*100</f>
        <v>40.05704555560047</v>
      </c>
      <c r="H27" s="53" t="e">
        <f>D27/C27*100</f>
        <v>#DIV/0!</v>
      </c>
    </row>
    <row r="28" spans="1:8" ht="15">
      <c r="A28" s="11" t="s">
        <v>39</v>
      </c>
      <c r="B28" s="50">
        <f>B27+B19</f>
        <v>2142.2200000000003</v>
      </c>
      <c r="C28" s="50">
        <f>C27+C19</f>
        <v>60.8</v>
      </c>
      <c r="D28" s="50">
        <f>D27+D19</f>
        <v>843.2620000000001</v>
      </c>
      <c r="E28" s="50">
        <f>E27+E19</f>
        <v>40.2</v>
      </c>
      <c r="F28" s="50"/>
      <c r="G28" s="50">
        <f>D28/B28*100</f>
        <v>39.36393087544696</v>
      </c>
      <c r="H28" s="53">
        <f>D28/C28*100</f>
        <v>1386.9440789473686</v>
      </c>
    </row>
    <row r="29" spans="2:8" ht="12.75">
      <c r="B29" s="7"/>
      <c r="C29" s="7"/>
      <c r="D29" s="7"/>
      <c r="E29" s="7"/>
      <c r="F29" s="7"/>
      <c r="G29" s="7"/>
      <c r="H29" s="2"/>
    </row>
    <row r="30" spans="2:8" ht="12.75">
      <c r="B30" s="2"/>
      <c r="C30" s="2"/>
      <c r="D30" s="2"/>
      <c r="E30" s="2"/>
      <c r="F30" s="2"/>
      <c r="G30" s="2"/>
      <c r="H30" s="2"/>
    </row>
    <row r="32" s="45" customFormat="1" ht="14.25">
      <c r="A32" s="44"/>
    </row>
    <row r="33" s="45" customFormat="1" ht="14.25">
      <c r="A33" s="44" t="s">
        <v>312</v>
      </c>
    </row>
    <row r="34" ht="12.75">
      <c r="A34" s="2" t="s">
        <v>206</v>
      </c>
    </row>
    <row r="35" ht="12.75">
      <c r="A35" s="2"/>
    </row>
    <row r="36" ht="12.75">
      <c r="A36" s="2"/>
    </row>
    <row r="37" ht="12.75">
      <c r="A37" s="2"/>
    </row>
    <row r="38" s="47" customFormat="1" ht="12">
      <c r="A38" s="46" t="s">
        <v>104</v>
      </c>
    </row>
  </sheetData>
  <mergeCells count="11">
    <mergeCell ref="G7:H7"/>
    <mergeCell ref="A7:A8"/>
    <mergeCell ref="B7:B8"/>
    <mergeCell ref="D7:D8"/>
    <mergeCell ref="E7:E8"/>
    <mergeCell ref="F7:F8"/>
    <mergeCell ref="C7:C8"/>
    <mergeCell ref="A1:H1"/>
    <mergeCell ref="A3:G3"/>
    <mergeCell ref="A4:G4"/>
    <mergeCell ref="D6:G6"/>
  </mergeCells>
  <printOptions horizontalCentered="1"/>
  <pageMargins left="0.3937007874015748" right="0.1968503937007874" top="0.3937007874015748" bottom="0.3937007874015748" header="0.5118110236220472" footer="0.5118110236220472"/>
  <pageSetup horizontalDpi="600" verticalDpi="600" orientation="portrait" paperSize="9" scale="64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42"/>
  <sheetViews>
    <sheetView showGridLines="0" zoomScale="75" zoomScaleNormal="75" workbookViewId="0" topLeftCell="A16">
      <selection activeCell="A30" sqref="A30"/>
    </sheetView>
  </sheetViews>
  <sheetFormatPr defaultColWidth="9.00390625" defaultRowHeight="12.75"/>
  <cols>
    <col min="1" max="1" width="58.125" style="10" customWidth="1"/>
    <col min="2" max="2" width="14.75390625" style="0" customWidth="1"/>
    <col min="3" max="3" width="15.125" style="0" customWidth="1"/>
    <col min="4" max="4" width="14.75390625" style="0" customWidth="1"/>
    <col min="5" max="5" width="14.875" style="0" customWidth="1"/>
    <col min="6" max="6" width="14.125" style="0" customWidth="1"/>
    <col min="7" max="7" width="12.25390625" style="0" customWidth="1"/>
    <col min="8" max="8" width="11.625" style="0" customWidth="1"/>
  </cols>
  <sheetData>
    <row r="1" spans="1:9" ht="15" customHeight="1">
      <c r="A1" s="112" t="s">
        <v>285</v>
      </c>
      <c r="B1" s="112"/>
      <c r="C1" s="112"/>
      <c r="D1" s="112"/>
      <c r="E1" s="112"/>
      <c r="F1" s="112"/>
      <c r="G1" s="112"/>
      <c r="H1" s="112"/>
      <c r="I1" s="43"/>
    </row>
    <row r="2" spans="1:8" ht="15">
      <c r="A2" s="1"/>
      <c r="B2" s="1"/>
      <c r="C2" s="1"/>
      <c r="D2" s="2"/>
      <c r="E2" s="2"/>
      <c r="F2" s="2"/>
      <c r="G2" s="2"/>
      <c r="H2" s="2"/>
    </row>
    <row r="3" spans="1:8" ht="18">
      <c r="A3" s="108" t="s">
        <v>54</v>
      </c>
      <c r="B3" s="108"/>
      <c r="C3" s="108"/>
      <c r="D3" s="108"/>
      <c r="E3" s="108"/>
      <c r="F3" s="108"/>
      <c r="G3" s="108"/>
      <c r="H3" s="2"/>
    </row>
    <row r="4" spans="1:8" ht="18">
      <c r="A4" s="108" t="s">
        <v>302</v>
      </c>
      <c r="B4" s="108"/>
      <c r="C4" s="108"/>
      <c r="D4" s="108"/>
      <c r="E4" s="108"/>
      <c r="F4" s="108"/>
      <c r="G4" s="108"/>
      <c r="H4" s="2"/>
    </row>
    <row r="5" spans="1:8" ht="18">
      <c r="A5" s="3"/>
      <c r="B5" s="3"/>
      <c r="C5" s="3"/>
      <c r="D5" s="3"/>
      <c r="E5" s="3"/>
      <c r="F5" s="3"/>
      <c r="G5" s="3"/>
      <c r="H5" s="2"/>
    </row>
    <row r="6" spans="1:8" ht="12.75">
      <c r="A6" s="8"/>
      <c r="B6" s="4"/>
      <c r="C6" s="4"/>
      <c r="D6" s="109" t="s">
        <v>286</v>
      </c>
      <c r="E6" s="109"/>
      <c r="F6" s="109"/>
      <c r="G6" s="109"/>
      <c r="H6" s="2"/>
    </row>
    <row r="7" spans="1:8" ht="27.75" customHeight="1">
      <c r="A7" s="110" t="s">
        <v>287</v>
      </c>
      <c r="B7" s="100" t="s">
        <v>288</v>
      </c>
      <c r="C7" s="100" t="s">
        <v>392</v>
      </c>
      <c r="D7" s="100" t="s">
        <v>289</v>
      </c>
      <c r="E7" s="102" t="s">
        <v>303</v>
      </c>
      <c r="F7" s="102" t="s">
        <v>12</v>
      </c>
      <c r="G7" s="106" t="s">
        <v>142</v>
      </c>
      <c r="H7" s="107"/>
    </row>
    <row r="8" spans="1:8" ht="18.75" customHeight="1">
      <c r="A8" s="111"/>
      <c r="B8" s="101"/>
      <c r="C8" s="101"/>
      <c r="D8" s="101"/>
      <c r="E8" s="103"/>
      <c r="F8" s="103"/>
      <c r="G8" s="6" t="s">
        <v>56</v>
      </c>
      <c r="H8" s="36" t="s">
        <v>293</v>
      </c>
    </row>
    <row r="9" spans="1:8" ht="18.75" customHeight="1">
      <c r="A9" s="30">
        <v>1</v>
      </c>
      <c r="B9" s="31" t="s">
        <v>27</v>
      </c>
      <c r="C9" s="32">
        <v>3</v>
      </c>
      <c r="D9" s="31" t="s">
        <v>28</v>
      </c>
      <c r="E9" s="32">
        <v>5</v>
      </c>
      <c r="F9" s="32">
        <v>6</v>
      </c>
      <c r="G9" s="33" t="s">
        <v>10</v>
      </c>
      <c r="H9" s="33" t="s">
        <v>264</v>
      </c>
    </row>
    <row r="10" spans="1:8" ht="76.5">
      <c r="A10" s="9" t="s">
        <v>90</v>
      </c>
      <c r="B10" s="48">
        <v>100.9</v>
      </c>
      <c r="C10" s="48">
        <v>40</v>
      </c>
      <c r="D10" s="48">
        <v>38.578</v>
      </c>
      <c r="E10" s="48">
        <v>26.5</v>
      </c>
      <c r="F10" s="48">
        <f>D10-E10</f>
        <v>12.078000000000003</v>
      </c>
      <c r="G10" s="48">
        <f>D10/B10*100</f>
        <v>38.23389494549059</v>
      </c>
      <c r="H10" s="49">
        <f>D10/C10*100</f>
        <v>96.44500000000001</v>
      </c>
    </row>
    <row r="11" spans="1:8" ht="55.5" customHeight="1">
      <c r="A11" s="9" t="s">
        <v>144</v>
      </c>
      <c r="B11" s="48">
        <v>16.7</v>
      </c>
      <c r="C11" s="48"/>
      <c r="D11" s="48">
        <v>0.769</v>
      </c>
      <c r="E11" s="48">
        <v>0.1</v>
      </c>
      <c r="F11" s="48">
        <f aca="true" t="shared" si="0" ref="F11:F17">D11-E11</f>
        <v>0.669</v>
      </c>
      <c r="G11" s="48">
        <f aca="true" t="shared" si="1" ref="G11:G21">D11/B11*100</f>
        <v>4.604790419161677</v>
      </c>
      <c r="H11" s="49" t="e">
        <f aca="true" t="shared" si="2" ref="H11:H21">D11/C11*100</f>
        <v>#DIV/0!</v>
      </c>
    </row>
    <row r="12" spans="1:8" ht="63.75" hidden="1">
      <c r="A12" s="9" t="s">
        <v>148</v>
      </c>
      <c r="B12" s="48"/>
      <c r="C12" s="48"/>
      <c r="D12" s="48"/>
      <c r="E12" s="48"/>
      <c r="F12" s="48">
        <f t="shared" si="0"/>
        <v>0</v>
      </c>
      <c r="G12" s="48" t="e">
        <f t="shared" si="1"/>
        <v>#DIV/0!</v>
      </c>
      <c r="H12" s="49" t="e">
        <f t="shared" si="2"/>
        <v>#DIV/0!</v>
      </c>
    </row>
    <row r="13" spans="1:8" ht="51">
      <c r="A13" s="9" t="s">
        <v>161</v>
      </c>
      <c r="B13" s="48"/>
      <c r="C13" s="48"/>
      <c r="D13" s="48">
        <v>-0.763</v>
      </c>
      <c r="E13" s="48"/>
      <c r="F13" s="48"/>
      <c r="G13" s="48" t="e">
        <f t="shared" si="1"/>
        <v>#DIV/0!</v>
      </c>
      <c r="H13" s="49" t="e">
        <f t="shared" si="2"/>
        <v>#DIV/0!</v>
      </c>
    </row>
    <row r="14" spans="1:8" ht="63.75">
      <c r="A14" s="20" t="s">
        <v>280</v>
      </c>
      <c r="B14" s="48">
        <v>2.5</v>
      </c>
      <c r="C14" s="48">
        <v>1.1</v>
      </c>
      <c r="D14" s="48">
        <v>0.3</v>
      </c>
      <c r="E14" s="48">
        <v>1.2</v>
      </c>
      <c r="F14" s="48">
        <f t="shared" si="0"/>
        <v>-0.8999999999999999</v>
      </c>
      <c r="G14" s="48">
        <f t="shared" si="1"/>
        <v>12</v>
      </c>
      <c r="H14" s="49">
        <f t="shared" si="2"/>
        <v>27.27272727272727</v>
      </c>
    </row>
    <row r="15" spans="1:8" ht="76.5">
      <c r="A15" s="9" t="s">
        <v>98</v>
      </c>
      <c r="B15" s="48">
        <v>40.5</v>
      </c>
      <c r="C15" s="48">
        <v>14.5</v>
      </c>
      <c r="D15" s="48">
        <v>19.41</v>
      </c>
      <c r="E15" s="48">
        <v>8.9</v>
      </c>
      <c r="F15" s="48">
        <f t="shared" si="0"/>
        <v>10.51</v>
      </c>
      <c r="G15" s="48">
        <f t="shared" si="1"/>
        <v>47.925925925925924</v>
      </c>
      <c r="H15" s="49">
        <f t="shared" si="2"/>
        <v>133.86206896551724</v>
      </c>
    </row>
    <row r="16" spans="1:8" ht="63.75">
      <c r="A16" s="9" t="s">
        <v>273</v>
      </c>
      <c r="B16" s="48">
        <v>19.6</v>
      </c>
      <c r="C16" s="48">
        <v>9.8</v>
      </c>
      <c r="D16" s="48">
        <v>4.895</v>
      </c>
      <c r="E16" s="48">
        <v>4.6</v>
      </c>
      <c r="F16" s="48">
        <f t="shared" si="0"/>
        <v>0.29499999999999993</v>
      </c>
      <c r="G16" s="48">
        <f t="shared" si="1"/>
        <v>24.974489795918366</v>
      </c>
      <c r="H16" s="49">
        <f t="shared" si="2"/>
        <v>49.94897959183673</v>
      </c>
    </row>
    <row r="17" spans="1:8" ht="63.75">
      <c r="A17" s="9" t="s">
        <v>276</v>
      </c>
      <c r="B17" s="48">
        <v>19.2</v>
      </c>
      <c r="C17" s="48">
        <v>8</v>
      </c>
      <c r="D17" s="48">
        <v>4.5</v>
      </c>
      <c r="E17" s="48">
        <v>5</v>
      </c>
      <c r="F17" s="48">
        <f t="shared" si="0"/>
        <v>-0.5</v>
      </c>
      <c r="G17" s="48">
        <f t="shared" si="1"/>
        <v>23.4375</v>
      </c>
      <c r="H17" s="49">
        <f t="shared" si="2"/>
        <v>56.25</v>
      </c>
    </row>
    <row r="18" spans="1:8" ht="38.25">
      <c r="A18" s="9" t="s">
        <v>80</v>
      </c>
      <c r="B18" s="48"/>
      <c r="C18" s="48"/>
      <c r="D18" s="48"/>
      <c r="E18" s="48"/>
      <c r="F18" s="48"/>
      <c r="G18" s="48" t="e">
        <f t="shared" si="1"/>
        <v>#DIV/0!</v>
      </c>
      <c r="H18" s="49" t="e">
        <f t="shared" si="2"/>
        <v>#DIV/0!</v>
      </c>
    </row>
    <row r="19" spans="1:8" ht="25.5">
      <c r="A19" s="9" t="s">
        <v>270</v>
      </c>
      <c r="B19" s="48"/>
      <c r="C19" s="48"/>
      <c r="D19" s="48"/>
      <c r="E19" s="48"/>
      <c r="F19" s="48">
        <f>D19-E19</f>
        <v>0</v>
      </c>
      <c r="G19" s="48" t="e">
        <f t="shared" si="1"/>
        <v>#DIV/0!</v>
      </c>
      <c r="H19" s="49" t="e">
        <f t="shared" si="2"/>
        <v>#DIV/0!</v>
      </c>
    </row>
    <row r="20" spans="1:8" ht="25.5">
      <c r="A20" s="9" t="s">
        <v>271</v>
      </c>
      <c r="B20" s="48"/>
      <c r="C20" s="48"/>
      <c r="D20" s="48">
        <v>9.75</v>
      </c>
      <c r="E20" s="48">
        <v>19.3</v>
      </c>
      <c r="F20" s="48"/>
      <c r="G20" s="48" t="e">
        <f t="shared" si="1"/>
        <v>#DIV/0!</v>
      </c>
      <c r="H20" s="49" t="e">
        <f t="shared" si="2"/>
        <v>#DIV/0!</v>
      </c>
    </row>
    <row r="21" spans="1:8" ht="25.5">
      <c r="A21" s="9" t="s">
        <v>162</v>
      </c>
      <c r="B21" s="48">
        <v>72.8</v>
      </c>
      <c r="C21" s="48">
        <v>24</v>
      </c>
      <c r="D21" s="48">
        <v>0</v>
      </c>
      <c r="E21" s="48"/>
      <c r="F21" s="48"/>
      <c r="G21" s="48">
        <f t="shared" si="1"/>
        <v>0</v>
      </c>
      <c r="H21" s="49">
        <f t="shared" si="2"/>
        <v>0</v>
      </c>
    </row>
    <row r="22" spans="1:8" ht="15">
      <c r="A22" s="11" t="s">
        <v>36</v>
      </c>
      <c r="B22" s="50">
        <f>SUM(B10:B21)</f>
        <v>272.2</v>
      </c>
      <c r="C22" s="50">
        <f>SUM(C10:C21)</f>
        <v>97.4</v>
      </c>
      <c r="D22" s="50">
        <f>SUM(D10:D21)</f>
        <v>77.439</v>
      </c>
      <c r="E22" s="50">
        <f>SUM(E10:E20)</f>
        <v>65.60000000000001</v>
      </c>
      <c r="F22" s="50">
        <f>SUM(F10:F17)</f>
        <v>22.152</v>
      </c>
      <c r="G22" s="50">
        <f>D22/B22*100</f>
        <v>28.44930198383541</v>
      </c>
      <c r="H22" s="53">
        <f>D22/C22*100</f>
        <v>79.50616016427104</v>
      </c>
    </row>
    <row r="23" spans="1:8" ht="25.5">
      <c r="A23" s="9" t="s">
        <v>281</v>
      </c>
      <c r="B23" s="48">
        <v>170.2</v>
      </c>
      <c r="C23" s="48"/>
      <c r="D23" s="48">
        <v>56.8</v>
      </c>
      <c r="E23" s="48"/>
      <c r="F23" s="48"/>
      <c r="G23" s="48">
        <f>D23/B23*100</f>
        <v>33.37250293772033</v>
      </c>
      <c r="H23" s="49" t="e">
        <f>D23/C23*100</f>
        <v>#DIV/0!</v>
      </c>
    </row>
    <row r="24" spans="1:8" ht="25.5">
      <c r="A24" s="9" t="s">
        <v>282</v>
      </c>
      <c r="B24" s="48">
        <v>349.7</v>
      </c>
      <c r="C24" s="48"/>
      <c r="D24" s="48">
        <v>116.4</v>
      </c>
      <c r="E24" s="48"/>
      <c r="F24" s="48"/>
      <c r="G24" s="48">
        <f aca="true" t="shared" si="3" ref="G24:G30">D24/B24*100</f>
        <v>33.28567343437232</v>
      </c>
      <c r="H24" s="49" t="e">
        <f aca="true" t="shared" si="4" ref="H24:H30">D24/C24*100</f>
        <v>#DIV/0!</v>
      </c>
    </row>
    <row r="25" spans="1:8" ht="38.25">
      <c r="A25" s="9" t="s">
        <v>283</v>
      </c>
      <c r="B25" s="48">
        <v>482.3</v>
      </c>
      <c r="C25" s="48"/>
      <c r="D25" s="48">
        <v>214.5</v>
      </c>
      <c r="E25" s="48"/>
      <c r="F25" s="48"/>
      <c r="G25" s="48">
        <f t="shared" si="3"/>
        <v>44.474393530997304</v>
      </c>
      <c r="H25" s="49" t="e">
        <f t="shared" si="4"/>
        <v>#DIV/0!</v>
      </c>
    </row>
    <row r="26" spans="1:8" ht="38.25" hidden="1">
      <c r="A26" s="9" t="s">
        <v>141</v>
      </c>
      <c r="B26" s="48"/>
      <c r="C26" s="48"/>
      <c r="D26" s="48"/>
      <c r="E26" s="48"/>
      <c r="F26" s="48"/>
      <c r="G26" s="48" t="e">
        <f t="shared" si="3"/>
        <v>#DIV/0!</v>
      </c>
      <c r="H26" s="49" t="e">
        <f t="shared" si="4"/>
        <v>#DIV/0!</v>
      </c>
    </row>
    <row r="27" spans="1:8" ht="25.5">
      <c r="A27" s="9" t="s">
        <v>402</v>
      </c>
      <c r="B27" s="48">
        <v>8.5</v>
      </c>
      <c r="C27" s="48"/>
      <c r="D27" s="48">
        <v>0</v>
      </c>
      <c r="E27" s="48"/>
      <c r="F27" s="48"/>
      <c r="G27" s="48">
        <f t="shared" si="3"/>
        <v>0</v>
      </c>
      <c r="H27" s="49" t="e">
        <f t="shared" si="4"/>
        <v>#DIV/0!</v>
      </c>
    </row>
    <row r="28" spans="1:8" ht="51">
      <c r="A28" s="9" t="s">
        <v>57</v>
      </c>
      <c r="B28" s="48">
        <v>51.9</v>
      </c>
      <c r="C28" s="48"/>
      <c r="D28" s="48">
        <v>26</v>
      </c>
      <c r="E28" s="48"/>
      <c r="F28" s="48"/>
      <c r="G28" s="48">
        <f t="shared" si="3"/>
        <v>50.09633911368015</v>
      </c>
      <c r="H28" s="49" t="e">
        <f t="shared" si="4"/>
        <v>#DIV/0!</v>
      </c>
    </row>
    <row r="29" spans="1:8" ht="25.5">
      <c r="A29" s="9" t="s">
        <v>316</v>
      </c>
      <c r="B29" s="48">
        <v>585.037</v>
      </c>
      <c r="C29" s="48"/>
      <c r="D29" s="48">
        <v>175.511</v>
      </c>
      <c r="E29" s="48"/>
      <c r="F29" s="48"/>
      <c r="G29" s="48">
        <f t="shared" si="3"/>
        <v>29.999982907063995</v>
      </c>
      <c r="H29" s="49" t="e">
        <f t="shared" si="4"/>
        <v>#DIV/0!</v>
      </c>
    </row>
    <row r="30" spans="1:8" ht="25.5">
      <c r="A30" s="9" t="s">
        <v>163</v>
      </c>
      <c r="B30" s="48"/>
      <c r="C30" s="48"/>
      <c r="D30" s="48">
        <v>35</v>
      </c>
      <c r="E30" s="48"/>
      <c r="F30" s="48"/>
      <c r="G30" s="48" t="e">
        <f t="shared" si="3"/>
        <v>#DIV/0!</v>
      </c>
      <c r="H30" s="49" t="e">
        <f t="shared" si="4"/>
        <v>#DIV/0!</v>
      </c>
    </row>
    <row r="31" spans="1:8" ht="15">
      <c r="A31" s="11" t="s">
        <v>38</v>
      </c>
      <c r="B31" s="50">
        <f>SUM(B23:B30)</f>
        <v>1647.6370000000002</v>
      </c>
      <c r="C31" s="50">
        <f>SUM(C23:C28)</f>
        <v>0</v>
      </c>
      <c r="D31" s="50">
        <f>SUM(D23:D30)</f>
        <v>624.211</v>
      </c>
      <c r="E31" s="50">
        <f>SUM(E23:E28)</f>
        <v>0</v>
      </c>
      <c r="F31" s="50"/>
      <c r="G31" s="50">
        <f>D31/B31*100</f>
        <v>37.88522593265385</v>
      </c>
      <c r="H31" s="53" t="e">
        <f>D31/C31*100</f>
        <v>#DIV/0!</v>
      </c>
    </row>
    <row r="32" spans="1:8" ht="15">
      <c r="A32" s="11" t="s">
        <v>39</v>
      </c>
      <c r="B32" s="50">
        <f>B22+B31</f>
        <v>1919.8370000000002</v>
      </c>
      <c r="C32" s="50">
        <f>C22+C31</f>
        <v>97.4</v>
      </c>
      <c r="D32" s="50">
        <f>D22+D31</f>
        <v>701.65</v>
      </c>
      <c r="E32" s="50">
        <f>E22+E31</f>
        <v>65.60000000000001</v>
      </c>
      <c r="F32" s="50"/>
      <c r="G32" s="50">
        <f>D32/B32*100</f>
        <v>36.54737355306726</v>
      </c>
      <c r="H32" s="53">
        <f>D32/C32*100</f>
        <v>720.3798767967145</v>
      </c>
    </row>
    <row r="33" spans="2:8" ht="12.75">
      <c r="B33" s="7"/>
      <c r="C33" s="7"/>
      <c r="D33" s="7"/>
      <c r="E33" s="7"/>
      <c r="F33" s="7"/>
      <c r="G33" s="7"/>
      <c r="H33" s="2"/>
    </row>
    <row r="34" spans="2:8" ht="12.75">
      <c r="B34" s="2"/>
      <c r="C34" s="2"/>
      <c r="D34" s="2"/>
      <c r="E34" s="2"/>
      <c r="F34" s="2"/>
      <c r="G34" s="2"/>
      <c r="H34" s="2"/>
    </row>
    <row r="36" s="45" customFormat="1" ht="14.25">
      <c r="A36" s="44"/>
    </row>
    <row r="37" s="45" customFormat="1" ht="14.25">
      <c r="A37" s="44" t="s">
        <v>312</v>
      </c>
    </row>
    <row r="38" ht="12.75">
      <c r="A38" s="2" t="s">
        <v>206</v>
      </c>
    </row>
    <row r="39" ht="12.75">
      <c r="A39" s="2"/>
    </row>
    <row r="40" ht="12.75">
      <c r="A40" s="2"/>
    </row>
    <row r="41" ht="12.75">
      <c r="A41" s="2"/>
    </row>
    <row r="42" s="47" customFormat="1" ht="12">
      <c r="A42" s="46" t="s">
        <v>104</v>
      </c>
    </row>
  </sheetData>
  <mergeCells count="11">
    <mergeCell ref="E7:E8"/>
    <mergeCell ref="A1:H1"/>
    <mergeCell ref="F7:F8"/>
    <mergeCell ref="C7:C8"/>
    <mergeCell ref="G7:H7"/>
    <mergeCell ref="A3:G3"/>
    <mergeCell ref="A4:G4"/>
    <mergeCell ref="D6:G6"/>
    <mergeCell ref="A7:A8"/>
    <mergeCell ref="B7:B8"/>
    <mergeCell ref="D7:D8"/>
  </mergeCells>
  <printOptions horizontalCentered="1"/>
  <pageMargins left="0.3937007874015748" right="0.1968503937007874" top="0.3937007874015748" bottom="0.3937007874015748" header="0.5118110236220472" footer="0.5118110236220472"/>
  <pageSetup horizontalDpi="600" verticalDpi="600" orientation="portrait" paperSize="9" scale="64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48"/>
  <sheetViews>
    <sheetView showGridLines="0" zoomScale="75" zoomScaleNormal="75" workbookViewId="0" topLeftCell="A18">
      <selection activeCell="A33" sqref="A33"/>
    </sheetView>
  </sheetViews>
  <sheetFormatPr defaultColWidth="9.00390625" defaultRowHeight="12.75"/>
  <cols>
    <col min="1" max="1" width="61.375" style="10" customWidth="1"/>
    <col min="2" max="3" width="14.625" style="0" customWidth="1"/>
    <col min="4" max="4" width="13.625" style="0" customWidth="1"/>
    <col min="5" max="5" width="14.375" style="0" customWidth="1"/>
    <col min="6" max="6" width="13.75390625" style="0" customWidth="1"/>
    <col min="7" max="7" width="11.875" style="0" customWidth="1"/>
    <col min="8" max="8" width="11.375" style="0" customWidth="1"/>
  </cols>
  <sheetData>
    <row r="1" spans="1:9" ht="15" customHeight="1">
      <c r="A1" s="112" t="s">
        <v>285</v>
      </c>
      <c r="B1" s="112"/>
      <c r="C1" s="112"/>
      <c r="D1" s="112"/>
      <c r="E1" s="112"/>
      <c r="F1" s="112"/>
      <c r="G1" s="112"/>
      <c r="H1" s="112"/>
      <c r="I1" s="43"/>
    </row>
    <row r="2" spans="1:8" ht="15">
      <c r="A2" s="1"/>
      <c r="B2" s="1"/>
      <c r="C2" s="1"/>
      <c r="D2" s="2"/>
      <c r="E2" s="2"/>
      <c r="F2" s="2"/>
      <c r="G2" s="2"/>
      <c r="H2" s="2"/>
    </row>
    <row r="3" spans="1:8" ht="18">
      <c r="A3" s="108" t="s">
        <v>55</v>
      </c>
      <c r="B3" s="108"/>
      <c r="C3" s="108"/>
      <c r="D3" s="108"/>
      <c r="E3" s="108"/>
      <c r="F3" s="108"/>
      <c r="G3" s="108"/>
      <c r="H3" s="2"/>
    </row>
    <row r="4" spans="1:8" ht="18">
      <c r="A4" s="108" t="s">
        <v>302</v>
      </c>
      <c r="B4" s="108"/>
      <c r="C4" s="108"/>
      <c r="D4" s="108"/>
      <c r="E4" s="108"/>
      <c r="F4" s="108"/>
      <c r="G4" s="108"/>
      <c r="H4" s="2"/>
    </row>
    <row r="5" spans="1:8" ht="18">
      <c r="A5" s="3"/>
      <c r="B5" s="3"/>
      <c r="C5" s="3"/>
      <c r="D5" s="3"/>
      <c r="E5" s="3"/>
      <c r="F5" s="3"/>
      <c r="G5" s="3"/>
      <c r="H5" s="2"/>
    </row>
    <row r="6" spans="1:8" ht="12.75">
      <c r="A6" s="8"/>
      <c r="B6" s="4"/>
      <c r="C6" s="4"/>
      <c r="D6" s="109" t="s">
        <v>286</v>
      </c>
      <c r="E6" s="109"/>
      <c r="F6" s="109"/>
      <c r="G6" s="109"/>
      <c r="H6" s="2"/>
    </row>
    <row r="7" spans="1:8" ht="30.75" customHeight="1">
      <c r="A7" s="110" t="s">
        <v>287</v>
      </c>
      <c r="B7" s="100" t="s">
        <v>288</v>
      </c>
      <c r="C7" s="100" t="s">
        <v>392</v>
      </c>
      <c r="D7" s="100" t="s">
        <v>289</v>
      </c>
      <c r="E7" s="102" t="s">
        <v>303</v>
      </c>
      <c r="F7" s="102" t="s">
        <v>12</v>
      </c>
      <c r="G7" s="106" t="s">
        <v>142</v>
      </c>
      <c r="H7" s="107"/>
    </row>
    <row r="8" spans="1:8" ht="18.75" customHeight="1">
      <c r="A8" s="111"/>
      <c r="B8" s="101"/>
      <c r="C8" s="101"/>
      <c r="D8" s="101"/>
      <c r="E8" s="103"/>
      <c r="F8" s="103"/>
      <c r="G8" s="6" t="s">
        <v>56</v>
      </c>
      <c r="H8" s="36" t="s">
        <v>293</v>
      </c>
    </row>
    <row r="9" spans="1:8" ht="18.75" customHeight="1">
      <c r="A9" s="30">
        <v>1</v>
      </c>
      <c r="B9" s="31" t="s">
        <v>27</v>
      </c>
      <c r="C9" s="32">
        <v>3</v>
      </c>
      <c r="D9" s="31" t="s">
        <v>28</v>
      </c>
      <c r="E9" s="32">
        <v>5</v>
      </c>
      <c r="F9" s="32">
        <v>6</v>
      </c>
      <c r="G9" s="33" t="s">
        <v>10</v>
      </c>
      <c r="H9" s="33" t="s">
        <v>264</v>
      </c>
    </row>
    <row r="10" spans="1:8" ht="63.75">
      <c r="A10" s="9" t="s">
        <v>90</v>
      </c>
      <c r="B10" s="48">
        <v>4197.6</v>
      </c>
      <c r="C10" s="48">
        <v>2016.7</v>
      </c>
      <c r="D10" s="48">
        <v>1313.777</v>
      </c>
      <c r="E10" s="48">
        <v>1116.3</v>
      </c>
      <c r="F10" s="48">
        <f>D10-E10</f>
        <v>197.4770000000001</v>
      </c>
      <c r="G10" s="48">
        <f>D10/B10*100</f>
        <v>31.298289498761196</v>
      </c>
      <c r="H10" s="49">
        <f>D10/C10*100</f>
        <v>65.14489016710468</v>
      </c>
    </row>
    <row r="11" spans="1:8" ht="102">
      <c r="A11" s="9" t="s">
        <v>91</v>
      </c>
      <c r="B11" s="48">
        <v>26.7</v>
      </c>
      <c r="C11" s="48"/>
      <c r="D11" s="48">
        <v>10.473</v>
      </c>
      <c r="E11" s="48">
        <v>12.6</v>
      </c>
      <c r="F11" s="48">
        <f aca="true" t="shared" si="0" ref="F11:F27">D11-E11</f>
        <v>-2.126999999999999</v>
      </c>
      <c r="G11" s="48">
        <f aca="true" t="shared" si="1" ref="G11:G26">D11/B11*100</f>
        <v>39.224719101123604</v>
      </c>
      <c r="H11" s="49" t="e">
        <f aca="true" t="shared" si="2" ref="H11:H26">D11/C11*100</f>
        <v>#DIV/0!</v>
      </c>
    </row>
    <row r="12" spans="1:8" ht="38.25">
      <c r="A12" s="9" t="s">
        <v>164</v>
      </c>
      <c r="B12" s="48">
        <v>26.8</v>
      </c>
      <c r="C12" s="48"/>
      <c r="D12" s="48">
        <v>5.973</v>
      </c>
      <c r="E12" s="48">
        <v>1.8</v>
      </c>
      <c r="F12" s="48"/>
      <c r="G12" s="48">
        <f t="shared" si="1"/>
        <v>22.28731343283582</v>
      </c>
      <c r="H12" s="49" t="e">
        <f t="shared" si="2"/>
        <v>#DIV/0!</v>
      </c>
    </row>
    <row r="13" spans="1:8" ht="38.25">
      <c r="A13" s="9" t="s">
        <v>144</v>
      </c>
      <c r="B13" s="48">
        <v>963.5</v>
      </c>
      <c r="C13" s="48">
        <v>34</v>
      </c>
      <c r="D13" s="48">
        <v>31.656</v>
      </c>
      <c r="E13" s="48">
        <v>0.4</v>
      </c>
      <c r="F13" s="48">
        <f t="shared" si="0"/>
        <v>31.256</v>
      </c>
      <c r="G13" s="48">
        <f t="shared" si="1"/>
        <v>3.2855215360664243</v>
      </c>
      <c r="H13" s="49">
        <f t="shared" si="2"/>
        <v>93.10588235294117</v>
      </c>
    </row>
    <row r="14" spans="1:8" ht="63.75">
      <c r="A14" s="9" t="s">
        <v>148</v>
      </c>
      <c r="B14" s="48">
        <v>202.4</v>
      </c>
      <c r="C14" s="48"/>
      <c r="D14" s="48">
        <v>118.481</v>
      </c>
      <c r="E14" s="48">
        <v>9.6</v>
      </c>
      <c r="F14" s="48">
        <f t="shared" si="0"/>
        <v>108.881</v>
      </c>
      <c r="G14" s="48">
        <f t="shared" si="1"/>
        <v>58.53804347826087</v>
      </c>
      <c r="H14" s="49" t="e">
        <f t="shared" si="2"/>
        <v>#DIV/0!</v>
      </c>
    </row>
    <row r="15" spans="1:8" ht="63.75">
      <c r="A15" s="9" t="s">
        <v>187</v>
      </c>
      <c r="B15" s="48">
        <v>208.2</v>
      </c>
      <c r="C15" s="48">
        <v>201.5</v>
      </c>
      <c r="D15" s="48">
        <v>138.439</v>
      </c>
      <c r="E15" s="48">
        <v>185.7</v>
      </c>
      <c r="F15" s="48">
        <f t="shared" si="0"/>
        <v>-47.260999999999996</v>
      </c>
      <c r="G15" s="48">
        <f t="shared" si="1"/>
        <v>66.49327569644574</v>
      </c>
      <c r="H15" s="49">
        <f t="shared" si="2"/>
        <v>68.70421836228287</v>
      </c>
    </row>
    <row r="16" spans="1:8" ht="25.5">
      <c r="A16" s="9" t="s">
        <v>58</v>
      </c>
      <c r="B16" s="48"/>
      <c r="C16" s="48"/>
      <c r="D16" s="48"/>
      <c r="E16" s="48"/>
      <c r="F16" s="48">
        <f t="shared" si="0"/>
        <v>0</v>
      </c>
      <c r="G16" s="48" t="e">
        <f t="shared" si="1"/>
        <v>#DIV/0!</v>
      </c>
      <c r="H16" s="49" t="e">
        <f t="shared" si="2"/>
        <v>#DIV/0!</v>
      </c>
    </row>
    <row r="17" spans="1:8" ht="63.75">
      <c r="A17" s="9" t="s">
        <v>98</v>
      </c>
      <c r="B17" s="48">
        <v>1364</v>
      </c>
      <c r="C17" s="48">
        <v>620</v>
      </c>
      <c r="D17" s="48">
        <v>333.165</v>
      </c>
      <c r="E17" s="48">
        <v>351.3</v>
      </c>
      <c r="F17" s="48">
        <f t="shared" si="0"/>
        <v>-18.13499999999999</v>
      </c>
      <c r="G17" s="48">
        <f t="shared" si="1"/>
        <v>24.42558651026393</v>
      </c>
      <c r="H17" s="49">
        <f t="shared" si="2"/>
        <v>53.73629032258065</v>
      </c>
    </row>
    <row r="18" spans="1:8" ht="63.75">
      <c r="A18" s="9" t="s">
        <v>62</v>
      </c>
      <c r="B18" s="48">
        <v>25</v>
      </c>
      <c r="C18" s="48">
        <v>12.5</v>
      </c>
      <c r="D18" s="48">
        <v>7.084</v>
      </c>
      <c r="E18" s="48">
        <v>6.9</v>
      </c>
      <c r="F18" s="48">
        <f t="shared" si="0"/>
        <v>0.18399999999999928</v>
      </c>
      <c r="G18" s="48">
        <f t="shared" si="1"/>
        <v>28.336</v>
      </c>
      <c r="H18" s="49">
        <f t="shared" si="2"/>
        <v>56.672</v>
      </c>
    </row>
    <row r="19" spans="1:8" ht="38.25">
      <c r="A19" s="9" t="s">
        <v>59</v>
      </c>
      <c r="B19" s="48"/>
      <c r="C19" s="48"/>
      <c r="D19" s="48"/>
      <c r="E19" s="48"/>
      <c r="F19" s="48">
        <f t="shared" si="0"/>
        <v>0</v>
      </c>
      <c r="G19" s="48" t="e">
        <f t="shared" si="1"/>
        <v>#DIV/0!</v>
      </c>
      <c r="H19" s="49" t="e">
        <f t="shared" si="2"/>
        <v>#DIV/0!</v>
      </c>
    </row>
    <row r="20" spans="1:8" ht="25.5">
      <c r="A20" s="9" t="s">
        <v>60</v>
      </c>
      <c r="B20" s="48">
        <v>79.8</v>
      </c>
      <c r="C20" s="48">
        <v>45</v>
      </c>
      <c r="D20" s="48">
        <v>25</v>
      </c>
      <c r="E20" s="48">
        <v>26.5</v>
      </c>
      <c r="F20" s="48">
        <f t="shared" si="0"/>
        <v>-1.5</v>
      </c>
      <c r="G20" s="48">
        <f t="shared" si="1"/>
        <v>31.328320802005017</v>
      </c>
      <c r="H20" s="49">
        <f t="shared" si="2"/>
        <v>55.55555555555556</v>
      </c>
    </row>
    <row r="21" spans="1:8" ht="25.5">
      <c r="A21" s="9" t="s">
        <v>165</v>
      </c>
      <c r="B21" s="48">
        <v>226.8</v>
      </c>
      <c r="C21" s="48"/>
      <c r="D21" s="48">
        <v>226.8</v>
      </c>
      <c r="E21" s="48"/>
      <c r="F21" s="48"/>
      <c r="G21" s="48">
        <f t="shared" si="1"/>
        <v>100</v>
      </c>
      <c r="H21" s="49" t="e">
        <f t="shared" si="2"/>
        <v>#DIV/0!</v>
      </c>
    </row>
    <row r="22" spans="1:8" ht="38.25">
      <c r="A22" s="9" t="s">
        <v>87</v>
      </c>
      <c r="B22" s="48">
        <v>80</v>
      </c>
      <c r="C22" s="48">
        <v>10</v>
      </c>
      <c r="D22" s="48">
        <v>0.278</v>
      </c>
      <c r="E22" s="48">
        <v>7.3</v>
      </c>
      <c r="F22" s="48">
        <f t="shared" si="0"/>
        <v>-7.022</v>
      </c>
      <c r="G22" s="48">
        <f t="shared" si="1"/>
        <v>0.34750000000000003</v>
      </c>
      <c r="H22" s="49">
        <f t="shared" si="2"/>
        <v>2.7800000000000002</v>
      </c>
    </row>
    <row r="23" spans="1:8" ht="51">
      <c r="A23" s="9" t="s">
        <v>107</v>
      </c>
      <c r="B23" s="48"/>
      <c r="C23" s="48"/>
      <c r="D23" s="48"/>
      <c r="E23" s="48"/>
      <c r="F23" s="48"/>
      <c r="G23" s="48" t="e">
        <f t="shared" si="1"/>
        <v>#DIV/0!</v>
      </c>
      <c r="H23" s="49" t="e">
        <f t="shared" si="2"/>
        <v>#DIV/0!</v>
      </c>
    </row>
    <row r="24" spans="1:8" ht="38.25">
      <c r="A24" s="9" t="s">
        <v>166</v>
      </c>
      <c r="B24" s="48">
        <v>1</v>
      </c>
      <c r="C24" s="48"/>
      <c r="D24" s="48">
        <v>1</v>
      </c>
      <c r="E24" s="48"/>
      <c r="F24" s="48"/>
      <c r="G24" s="48">
        <f t="shared" si="1"/>
        <v>100</v>
      </c>
      <c r="H24" s="49" t="e">
        <f t="shared" si="2"/>
        <v>#DIV/0!</v>
      </c>
    </row>
    <row r="25" spans="1:8" ht="51">
      <c r="A25" s="9" t="s">
        <v>167</v>
      </c>
      <c r="B25" s="48">
        <v>1</v>
      </c>
      <c r="C25" s="48"/>
      <c r="D25" s="48">
        <v>2</v>
      </c>
      <c r="E25" s="48"/>
      <c r="F25" s="48"/>
      <c r="G25" s="48">
        <f t="shared" si="1"/>
        <v>200</v>
      </c>
      <c r="H25" s="49" t="e">
        <f t="shared" si="2"/>
        <v>#DIV/0!</v>
      </c>
    </row>
    <row r="26" spans="1:8" ht="38.25">
      <c r="A26" s="9" t="s">
        <v>61</v>
      </c>
      <c r="B26" s="48">
        <v>10</v>
      </c>
      <c r="C26" s="48"/>
      <c r="D26" s="48">
        <v>10.398</v>
      </c>
      <c r="E26" s="48">
        <v>4.3</v>
      </c>
      <c r="F26" s="48">
        <f t="shared" si="0"/>
        <v>6.098</v>
      </c>
      <c r="G26" s="48">
        <f t="shared" si="1"/>
        <v>103.98</v>
      </c>
      <c r="H26" s="49" t="e">
        <f t="shared" si="2"/>
        <v>#DIV/0!</v>
      </c>
    </row>
    <row r="27" spans="1:8" ht="25.5">
      <c r="A27" s="9" t="s">
        <v>178</v>
      </c>
      <c r="B27" s="48"/>
      <c r="C27" s="48"/>
      <c r="D27" s="48"/>
      <c r="E27" s="48"/>
      <c r="F27" s="48">
        <f t="shared" si="0"/>
        <v>0</v>
      </c>
      <c r="G27" s="48" t="e">
        <f>D27/B27*100</f>
        <v>#DIV/0!</v>
      </c>
      <c r="H27" s="49" t="e">
        <f aca="true" t="shared" si="3" ref="H27:H38">D27/C27*100</f>
        <v>#DIV/0!</v>
      </c>
    </row>
    <row r="28" spans="1:8" ht="15">
      <c r="A28" s="11" t="s">
        <v>36</v>
      </c>
      <c r="B28" s="50">
        <f>SUM(B10:B27)</f>
        <v>7412.8</v>
      </c>
      <c r="C28" s="50">
        <f>SUM(C10:C27)</f>
        <v>2939.7</v>
      </c>
      <c r="D28" s="50">
        <f>SUM(D10:D27)</f>
        <v>2224.524</v>
      </c>
      <c r="E28" s="50">
        <f>SUM(E10:E27)</f>
        <v>1722.6999999999998</v>
      </c>
      <c r="F28" s="50">
        <f>SUM(F10:F27)</f>
        <v>267.85100000000017</v>
      </c>
      <c r="G28" s="50">
        <f aca="true" t="shared" si="4" ref="G28:G38">D28/B28*100</f>
        <v>30.00922728253831</v>
      </c>
      <c r="H28" s="53">
        <f t="shared" si="3"/>
        <v>75.67180324522911</v>
      </c>
    </row>
    <row r="29" spans="1:8" s="35" customFormat="1" ht="25.5" hidden="1">
      <c r="A29" s="9" t="s">
        <v>136</v>
      </c>
      <c r="B29" s="55"/>
      <c r="C29" s="55"/>
      <c r="D29" s="55"/>
      <c r="E29" s="55"/>
      <c r="F29" s="55"/>
      <c r="G29" s="55" t="e">
        <f t="shared" si="4"/>
        <v>#DIV/0!</v>
      </c>
      <c r="H29" s="56" t="e">
        <f t="shared" si="3"/>
        <v>#DIV/0!</v>
      </c>
    </row>
    <row r="30" spans="1:8" ht="63.75" hidden="1">
      <c r="A30" s="9" t="s">
        <v>128</v>
      </c>
      <c r="B30" s="55"/>
      <c r="C30" s="55"/>
      <c r="D30" s="55"/>
      <c r="E30" s="55"/>
      <c r="F30" s="55"/>
      <c r="G30" s="55" t="e">
        <f t="shared" si="4"/>
        <v>#DIV/0!</v>
      </c>
      <c r="H30" s="56" t="e">
        <f t="shared" si="3"/>
        <v>#DIV/0!</v>
      </c>
    </row>
    <row r="31" spans="1:8" ht="38.25" hidden="1">
      <c r="A31" s="9" t="s">
        <v>129</v>
      </c>
      <c r="B31" s="55"/>
      <c r="C31" s="55"/>
      <c r="D31" s="55"/>
      <c r="E31" s="55"/>
      <c r="F31" s="55"/>
      <c r="G31" s="55" t="e">
        <f t="shared" si="4"/>
        <v>#DIV/0!</v>
      </c>
      <c r="H31" s="56" t="e">
        <f t="shared" si="3"/>
        <v>#DIV/0!</v>
      </c>
    </row>
    <row r="32" spans="1:8" ht="25.5">
      <c r="A32" s="9" t="s">
        <v>317</v>
      </c>
      <c r="B32" s="55">
        <v>1090.5</v>
      </c>
      <c r="C32" s="55"/>
      <c r="D32" s="55">
        <v>13</v>
      </c>
      <c r="E32" s="55"/>
      <c r="F32" s="55"/>
      <c r="G32" s="55">
        <f t="shared" si="4"/>
        <v>1.192113709307657</v>
      </c>
      <c r="H32" s="56" t="e">
        <f t="shared" si="3"/>
        <v>#DIV/0!</v>
      </c>
    </row>
    <row r="33" spans="1:8" ht="63.75">
      <c r="A33" s="9" t="s">
        <v>318</v>
      </c>
      <c r="B33" s="48">
        <v>4.1</v>
      </c>
      <c r="C33" s="48"/>
      <c r="D33" s="48">
        <v>2</v>
      </c>
      <c r="E33" s="48"/>
      <c r="F33" s="48"/>
      <c r="G33" s="55">
        <f>D33/B33*100</f>
        <v>48.78048780487806</v>
      </c>
      <c r="H33" s="56" t="e">
        <f t="shared" si="3"/>
        <v>#DIV/0!</v>
      </c>
    </row>
    <row r="34" spans="1:8" ht="25.5">
      <c r="A34" s="9" t="s">
        <v>275</v>
      </c>
      <c r="B34" s="48">
        <v>799.128</v>
      </c>
      <c r="C34" s="48"/>
      <c r="D34" s="48">
        <v>239.738</v>
      </c>
      <c r="E34" s="48"/>
      <c r="F34" s="48"/>
      <c r="G34" s="55">
        <f>D34/B34*100</f>
        <v>29.99994994544053</v>
      </c>
      <c r="H34" s="56" t="e">
        <f t="shared" si="3"/>
        <v>#DIV/0!</v>
      </c>
    </row>
    <row r="35" spans="1:8" ht="38.25">
      <c r="A35" s="9" t="s">
        <v>169</v>
      </c>
      <c r="B35" s="48"/>
      <c r="C35" s="48"/>
      <c r="D35" s="48">
        <v>124</v>
      </c>
      <c r="E35" s="48"/>
      <c r="F35" s="48"/>
      <c r="G35" s="55" t="e">
        <f>D35/B35*100</f>
        <v>#DIV/0!</v>
      </c>
      <c r="H35" s="56" t="e">
        <f t="shared" si="3"/>
        <v>#DIV/0!</v>
      </c>
    </row>
    <row r="36" spans="1:8" ht="25.5">
      <c r="A36" s="9" t="s">
        <v>168</v>
      </c>
      <c r="B36" s="48">
        <v>130</v>
      </c>
      <c r="C36" s="48"/>
      <c r="D36" s="48">
        <v>6</v>
      </c>
      <c r="E36" s="48"/>
      <c r="F36" s="48"/>
      <c r="G36" s="55">
        <f>D36/B36*100</f>
        <v>4.615384615384616</v>
      </c>
      <c r="H36" s="56" t="e">
        <f t="shared" si="3"/>
        <v>#DIV/0!</v>
      </c>
    </row>
    <row r="37" spans="1:8" ht="15">
      <c r="A37" s="11" t="s">
        <v>38</v>
      </c>
      <c r="B37" s="50">
        <f>SUM(B29:B36)</f>
        <v>2023.728</v>
      </c>
      <c r="C37" s="50">
        <f>SUM(C29:C33)</f>
        <v>0</v>
      </c>
      <c r="D37" s="50">
        <f>SUM(D29:D36)</f>
        <v>384.738</v>
      </c>
      <c r="E37" s="50">
        <f>SUM(E30:E33)</f>
        <v>0</v>
      </c>
      <c r="F37" s="50"/>
      <c r="G37" s="50">
        <f t="shared" si="4"/>
        <v>19.01134935129622</v>
      </c>
      <c r="H37" s="53" t="e">
        <f t="shared" si="3"/>
        <v>#DIV/0!</v>
      </c>
    </row>
    <row r="38" spans="1:8" ht="15">
      <c r="A38" s="11" t="s">
        <v>39</v>
      </c>
      <c r="B38" s="50">
        <f>B28+B37</f>
        <v>9436.528</v>
      </c>
      <c r="C38" s="50">
        <f>C28+C37</f>
        <v>2939.7</v>
      </c>
      <c r="D38" s="50">
        <f>D28+D37</f>
        <v>2609.2619999999997</v>
      </c>
      <c r="E38" s="50">
        <f>E28+E37</f>
        <v>1722.6999999999998</v>
      </c>
      <c r="F38" s="50"/>
      <c r="G38" s="50">
        <f t="shared" si="4"/>
        <v>27.65065710608817</v>
      </c>
      <c r="H38" s="53">
        <f t="shared" si="3"/>
        <v>88.75946525155628</v>
      </c>
    </row>
    <row r="39" spans="2:8" ht="12.75">
      <c r="B39" s="7"/>
      <c r="C39" s="7"/>
      <c r="D39" s="7"/>
      <c r="E39" s="7"/>
      <c r="F39" s="7"/>
      <c r="G39" s="7"/>
      <c r="H39" s="2"/>
    </row>
    <row r="40" spans="2:8" ht="12.75">
      <c r="B40" s="2"/>
      <c r="C40" s="2"/>
      <c r="D40" s="2"/>
      <c r="E40" s="2"/>
      <c r="F40" s="2"/>
      <c r="G40" s="2"/>
      <c r="H40" s="2"/>
    </row>
    <row r="42" s="45" customFormat="1" ht="14.25">
      <c r="A42" s="44"/>
    </row>
    <row r="43" s="45" customFormat="1" ht="14.25">
      <c r="A43" s="44" t="s">
        <v>312</v>
      </c>
    </row>
    <row r="44" ht="12.75">
      <c r="A44" s="2" t="s">
        <v>207</v>
      </c>
    </row>
    <row r="45" ht="12.75">
      <c r="A45" s="2"/>
    </row>
    <row r="46" ht="12.75">
      <c r="A46" s="2"/>
    </row>
    <row r="47" ht="12.75">
      <c r="A47" s="2"/>
    </row>
    <row r="48" s="47" customFormat="1" ht="12">
      <c r="A48" s="46" t="s">
        <v>104</v>
      </c>
    </row>
  </sheetData>
  <mergeCells count="11">
    <mergeCell ref="E7:E8"/>
    <mergeCell ref="A1:H1"/>
    <mergeCell ref="F7:F8"/>
    <mergeCell ref="C7:C8"/>
    <mergeCell ref="G7:H7"/>
    <mergeCell ref="A3:G3"/>
    <mergeCell ref="A4:G4"/>
    <mergeCell ref="D6:G6"/>
    <mergeCell ref="A7:A8"/>
    <mergeCell ref="B7:B8"/>
    <mergeCell ref="D7:D8"/>
  </mergeCells>
  <printOptions horizontalCentered="1"/>
  <pageMargins left="0.3937007874015748" right="0.1968503937007874" top="0.3937007874015748" bottom="0.3937007874015748" header="0.5118110236220472" footer="0.5118110236220472"/>
  <pageSetup fitToHeight="2" horizontalDpi="600" verticalDpi="600" orientation="portrait" paperSize="9" scale="64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64"/>
  <sheetViews>
    <sheetView showGridLines="0" tabSelected="1" zoomScale="75" zoomScaleNormal="75" workbookViewId="0" topLeftCell="A1">
      <selection activeCell="B15" sqref="B15"/>
    </sheetView>
  </sheetViews>
  <sheetFormatPr defaultColWidth="9.00390625" defaultRowHeight="12.75"/>
  <cols>
    <col min="1" max="1" width="54.25390625" style="10" customWidth="1"/>
    <col min="2" max="3" width="15.00390625" style="0" customWidth="1"/>
    <col min="4" max="4" width="15.875" style="0" customWidth="1"/>
    <col min="5" max="5" width="14.375" style="0" customWidth="1"/>
    <col min="6" max="6" width="12.25390625" style="0" customWidth="1"/>
    <col min="7" max="7" width="12.75390625" style="0" customWidth="1"/>
    <col min="8" max="8" width="12.25390625" style="0" customWidth="1"/>
  </cols>
  <sheetData>
    <row r="1" spans="1:9" ht="15" customHeight="1">
      <c r="A1" s="112" t="s">
        <v>285</v>
      </c>
      <c r="B1" s="112"/>
      <c r="C1" s="112"/>
      <c r="D1" s="112"/>
      <c r="E1" s="112"/>
      <c r="F1" s="112"/>
      <c r="G1" s="112"/>
      <c r="H1" s="112"/>
      <c r="I1" s="43"/>
    </row>
    <row r="2" spans="1:8" ht="15">
      <c r="A2" s="1"/>
      <c r="B2" s="1"/>
      <c r="C2" s="1"/>
      <c r="D2" s="2"/>
      <c r="E2" s="2"/>
      <c r="F2" s="2"/>
      <c r="G2" s="2"/>
      <c r="H2" s="2"/>
    </row>
    <row r="3" spans="1:8" ht="18">
      <c r="A3" s="108" t="s">
        <v>35</v>
      </c>
      <c r="B3" s="108"/>
      <c r="C3" s="108"/>
      <c r="D3" s="108"/>
      <c r="E3" s="108"/>
      <c r="F3" s="108"/>
      <c r="G3" s="108"/>
      <c r="H3" s="2"/>
    </row>
    <row r="4" spans="1:8" ht="18">
      <c r="A4" s="108" t="s">
        <v>302</v>
      </c>
      <c r="B4" s="108"/>
      <c r="C4" s="108"/>
      <c r="D4" s="108"/>
      <c r="E4" s="108"/>
      <c r="F4" s="108"/>
      <c r="G4" s="108"/>
      <c r="H4" s="2"/>
    </row>
    <row r="5" spans="1:8" ht="18">
      <c r="A5" s="3"/>
      <c r="B5" s="3"/>
      <c r="C5" s="3"/>
      <c r="D5" s="3"/>
      <c r="E5" s="3"/>
      <c r="F5" s="3"/>
      <c r="G5" s="3"/>
      <c r="H5" s="2"/>
    </row>
    <row r="6" spans="1:8" ht="12.75">
      <c r="A6" s="8"/>
      <c r="B6" s="4"/>
      <c r="C6" s="4"/>
      <c r="D6" s="109" t="s">
        <v>286</v>
      </c>
      <c r="E6" s="114"/>
      <c r="F6" s="114"/>
      <c r="G6" s="114"/>
      <c r="H6" s="2"/>
    </row>
    <row r="7" spans="1:8" ht="29.25" customHeight="1">
      <c r="A7" s="110" t="s">
        <v>287</v>
      </c>
      <c r="B7" s="100" t="s">
        <v>288</v>
      </c>
      <c r="C7" s="100" t="s">
        <v>392</v>
      </c>
      <c r="D7" s="100" t="s">
        <v>289</v>
      </c>
      <c r="E7" s="102" t="s">
        <v>303</v>
      </c>
      <c r="F7" s="100" t="s">
        <v>11</v>
      </c>
      <c r="G7" s="106" t="s">
        <v>142</v>
      </c>
      <c r="H7" s="107"/>
    </row>
    <row r="8" spans="1:8" ht="15" customHeight="1">
      <c r="A8" s="111"/>
      <c r="B8" s="101"/>
      <c r="C8" s="101"/>
      <c r="D8" s="101"/>
      <c r="E8" s="103"/>
      <c r="F8" s="113"/>
      <c r="G8" s="6" t="s">
        <v>56</v>
      </c>
      <c r="H8" s="36" t="s">
        <v>293</v>
      </c>
    </row>
    <row r="9" spans="1:8" ht="15" customHeight="1">
      <c r="A9" s="30">
        <v>1</v>
      </c>
      <c r="B9" s="31" t="s">
        <v>27</v>
      </c>
      <c r="C9" s="32">
        <v>3</v>
      </c>
      <c r="D9" s="31" t="s">
        <v>28</v>
      </c>
      <c r="E9" s="32">
        <v>5</v>
      </c>
      <c r="F9" s="32">
        <v>6</v>
      </c>
      <c r="G9" s="33" t="s">
        <v>10</v>
      </c>
      <c r="H9" s="34">
        <v>8</v>
      </c>
    </row>
    <row r="10" spans="1:8" ht="76.5">
      <c r="A10" s="9" t="s">
        <v>90</v>
      </c>
      <c r="B10" s="48">
        <v>5425.1</v>
      </c>
      <c r="C10" s="57">
        <v>2537.3</v>
      </c>
      <c r="D10" s="48">
        <v>1826.812</v>
      </c>
      <c r="E10" s="48">
        <v>1426.1</v>
      </c>
      <c r="F10" s="48">
        <f>D10-E10</f>
        <v>400.712</v>
      </c>
      <c r="G10" s="48">
        <f>D10/B10*100</f>
        <v>33.67333321044773</v>
      </c>
      <c r="H10" s="49">
        <f>D10/C10*100</f>
        <v>71.99826587317226</v>
      </c>
    </row>
    <row r="11" spans="1:8" ht="114.75">
      <c r="A11" s="9" t="s">
        <v>91</v>
      </c>
      <c r="B11" s="48">
        <v>26.7</v>
      </c>
      <c r="C11" s="57"/>
      <c r="D11" s="48">
        <v>10.563</v>
      </c>
      <c r="E11" s="48">
        <v>12.6</v>
      </c>
      <c r="F11" s="48">
        <f aca="true" t="shared" si="0" ref="F11:F35">D11-E11</f>
        <v>-2.036999999999999</v>
      </c>
      <c r="G11" s="48">
        <f aca="true" t="shared" si="1" ref="G11:G34">D11/B11*100</f>
        <v>39.56179775280899</v>
      </c>
      <c r="H11" s="49" t="e">
        <f aca="true" t="shared" si="2" ref="H11:H34">D11/C11*100</f>
        <v>#DIV/0!</v>
      </c>
    </row>
    <row r="12" spans="1:8" ht="38.25">
      <c r="A12" s="9" t="s">
        <v>164</v>
      </c>
      <c r="B12" s="48">
        <v>26.8</v>
      </c>
      <c r="C12" s="57"/>
      <c r="D12" s="48">
        <v>6.185</v>
      </c>
      <c r="E12" s="48">
        <v>2.1</v>
      </c>
      <c r="F12" s="48"/>
      <c r="G12" s="48">
        <f t="shared" si="1"/>
        <v>23.078358208955223</v>
      </c>
      <c r="H12" s="49" t="e">
        <f t="shared" si="2"/>
        <v>#DIV/0!</v>
      </c>
    </row>
    <row r="13" spans="1:8" s="16" customFormat="1" ht="63.75">
      <c r="A13" s="18" t="s">
        <v>278</v>
      </c>
      <c r="B13" s="57">
        <v>6.6</v>
      </c>
      <c r="C13" s="57">
        <v>6.6</v>
      </c>
      <c r="D13" s="48">
        <v>90.613</v>
      </c>
      <c r="E13" s="57">
        <v>0.2</v>
      </c>
      <c r="F13" s="48">
        <f t="shared" si="0"/>
        <v>90.413</v>
      </c>
      <c r="G13" s="48">
        <f t="shared" si="1"/>
        <v>1372.9242424242425</v>
      </c>
      <c r="H13" s="49">
        <f t="shared" si="2"/>
        <v>1372.9242424242425</v>
      </c>
    </row>
    <row r="14" spans="1:8" s="16" customFormat="1" ht="25.5">
      <c r="A14" s="18" t="s">
        <v>170</v>
      </c>
      <c r="B14" s="57"/>
      <c r="C14" s="57"/>
      <c r="D14" s="48">
        <v>-1.371</v>
      </c>
      <c r="E14" s="57"/>
      <c r="F14" s="48"/>
      <c r="G14" s="48" t="e">
        <f t="shared" si="1"/>
        <v>#DIV/0!</v>
      </c>
      <c r="H14" s="49" t="e">
        <f t="shared" si="2"/>
        <v>#DIV/0!</v>
      </c>
    </row>
    <row r="15" spans="1:8" s="16" customFormat="1" ht="51">
      <c r="A15" s="9" t="s">
        <v>144</v>
      </c>
      <c r="B15" s="57">
        <v>1301</v>
      </c>
      <c r="C15" s="57">
        <v>62.7</v>
      </c>
      <c r="D15" s="48">
        <v>45.473</v>
      </c>
      <c r="E15" s="57">
        <v>1.6</v>
      </c>
      <c r="F15" s="48">
        <f t="shared" si="0"/>
        <v>43.873</v>
      </c>
      <c r="G15" s="48">
        <f t="shared" si="1"/>
        <v>3.4952344350499613</v>
      </c>
      <c r="H15" s="49">
        <f t="shared" si="2"/>
        <v>72.52472089314193</v>
      </c>
    </row>
    <row r="16" spans="1:8" s="16" customFormat="1" ht="76.5">
      <c r="A16" s="9" t="s">
        <v>148</v>
      </c>
      <c r="B16" s="57">
        <v>377.8</v>
      </c>
      <c r="C16" s="57">
        <v>4.9</v>
      </c>
      <c r="D16" s="48">
        <v>215.99</v>
      </c>
      <c r="E16" s="57">
        <v>21</v>
      </c>
      <c r="F16" s="48">
        <f t="shared" si="0"/>
        <v>194.99</v>
      </c>
      <c r="G16" s="48">
        <f t="shared" si="1"/>
        <v>57.170460561143464</v>
      </c>
      <c r="H16" s="49">
        <f t="shared" si="2"/>
        <v>4407.959183673469</v>
      </c>
    </row>
    <row r="17" spans="1:8" ht="63.75">
      <c r="A17" s="9" t="s">
        <v>187</v>
      </c>
      <c r="B17" s="48">
        <v>231.3</v>
      </c>
      <c r="C17" s="57">
        <v>307.7</v>
      </c>
      <c r="D17" s="48">
        <v>148.855</v>
      </c>
      <c r="E17" s="48">
        <v>198.8</v>
      </c>
      <c r="F17" s="48">
        <f t="shared" si="0"/>
        <v>-49.94500000000002</v>
      </c>
      <c r="G17" s="48">
        <f t="shared" si="1"/>
        <v>64.3558149589278</v>
      </c>
      <c r="H17" s="49">
        <f t="shared" si="2"/>
        <v>48.37666558336041</v>
      </c>
    </row>
    <row r="18" spans="1:8" ht="63.75">
      <c r="A18" s="20" t="s">
        <v>63</v>
      </c>
      <c r="B18" s="48">
        <v>40.4</v>
      </c>
      <c r="C18" s="57">
        <v>18.4</v>
      </c>
      <c r="D18" s="55">
        <v>9.86</v>
      </c>
      <c r="E18" s="48">
        <v>14.1</v>
      </c>
      <c r="F18" s="48">
        <f t="shared" si="0"/>
        <v>-4.24</v>
      </c>
      <c r="G18" s="48">
        <f t="shared" si="1"/>
        <v>24.405940594059405</v>
      </c>
      <c r="H18" s="49">
        <f t="shared" si="2"/>
        <v>53.586956521739125</v>
      </c>
    </row>
    <row r="19" spans="1:8" ht="38.25">
      <c r="A19" s="9" t="s">
        <v>412</v>
      </c>
      <c r="B19" s="48"/>
      <c r="C19" s="57"/>
      <c r="D19" s="48"/>
      <c r="E19" s="48"/>
      <c r="F19" s="48">
        <f t="shared" si="0"/>
        <v>0</v>
      </c>
      <c r="G19" s="48" t="e">
        <f t="shared" si="1"/>
        <v>#DIV/0!</v>
      </c>
      <c r="H19" s="49" t="e">
        <f t="shared" si="2"/>
        <v>#DIV/0!</v>
      </c>
    </row>
    <row r="20" spans="1:8" ht="76.5">
      <c r="A20" s="9" t="s">
        <v>98</v>
      </c>
      <c r="B20" s="48">
        <v>1707.7</v>
      </c>
      <c r="C20" s="57">
        <v>742.7</v>
      </c>
      <c r="D20" s="48">
        <v>421.846</v>
      </c>
      <c r="E20" s="48">
        <v>425.7</v>
      </c>
      <c r="F20" s="48">
        <f t="shared" si="0"/>
        <v>-3.853999999999985</v>
      </c>
      <c r="G20" s="48">
        <f t="shared" si="1"/>
        <v>24.702582420799907</v>
      </c>
      <c r="H20" s="49">
        <f t="shared" si="2"/>
        <v>56.798976706611015</v>
      </c>
    </row>
    <row r="21" spans="1:8" ht="51">
      <c r="A21" s="9" t="s">
        <v>174</v>
      </c>
      <c r="B21" s="48"/>
      <c r="C21" s="57"/>
      <c r="D21" s="48">
        <v>0.032</v>
      </c>
      <c r="E21" s="48"/>
      <c r="F21" s="48"/>
      <c r="G21" s="48" t="e">
        <f t="shared" si="1"/>
        <v>#DIV/0!</v>
      </c>
      <c r="H21" s="49" t="e">
        <f t="shared" si="2"/>
        <v>#DIV/0!</v>
      </c>
    </row>
    <row r="22" spans="1:8" ht="63.75">
      <c r="A22" s="9" t="s">
        <v>146</v>
      </c>
      <c r="B22" s="48">
        <v>159.5</v>
      </c>
      <c r="C22" s="57">
        <v>83.5</v>
      </c>
      <c r="D22" s="55">
        <v>52.549</v>
      </c>
      <c r="E22" s="48">
        <v>46.4</v>
      </c>
      <c r="F22" s="48">
        <f t="shared" si="0"/>
        <v>6.149000000000001</v>
      </c>
      <c r="G22" s="48">
        <f t="shared" si="1"/>
        <v>32.94608150470219</v>
      </c>
      <c r="H22" s="49">
        <f t="shared" si="2"/>
        <v>62.93293413173653</v>
      </c>
    </row>
    <row r="23" spans="1:8" ht="38.25" hidden="1">
      <c r="A23" s="9" t="s">
        <v>64</v>
      </c>
      <c r="B23" s="48"/>
      <c r="C23" s="57">
        <f>'пгт.Кильмезь'!C22+чернушка!C23+селино!C21+'р.ватага'!C22+порек!C22+паска!C22+моторки!C22+'м.кильмезь'!C21+зимник!C21+дамаскино!C20+вихарево!C20</f>
        <v>290.4</v>
      </c>
      <c r="D23" s="48"/>
      <c r="E23" s="48"/>
      <c r="F23" s="48">
        <f t="shared" si="0"/>
        <v>0</v>
      </c>
      <c r="G23" s="48" t="e">
        <f t="shared" si="1"/>
        <v>#DIV/0!</v>
      </c>
      <c r="H23" s="49">
        <f t="shared" si="2"/>
        <v>0</v>
      </c>
    </row>
    <row r="24" spans="1:8" ht="76.5">
      <c r="A24" s="9" t="s">
        <v>145</v>
      </c>
      <c r="B24" s="55">
        <v>181.6</v>
      </c>
      <c r="C24" s="57">
        <v>84.8</v>
      </c>
      <c r="D24" s="55">
        <v>54.703</v>
      </c>
      <c r="E24" s="48">
        <v>56.5</v>
      </c>
      <c r="F24" s="48">
        <f t="shared" si="0"/>
        <v>-1.796999999999997</v>
      </c>
      <c r="G24" s="48">
        <f t="shared" si="1"/>
        <v>30.122797356828197</v>
      </c>
      <c r="H24" s="49">
        <f t="shared" si="2"/>
        <v>64.50825471698114</v>
      </c>
    </row>
    <row r="25" spans="1:8" ht="76.5" hidden="1">
      <c r="A25" s="9" t="s">
        <v>65</v>
      </c>
      <c r="B25" s="48"/>
      <c r="C25" s="57">
        <f>'пгт.Кильмезь'!C26+чернушка!C25+селино!C23+'р.ватага'!C24+порек!C24+паска!C24+моторки!C24+'м.кильмезь'!C23+зимник!C23+дамаскино!C22+вихарево!C22</f>
        <v>122</v>
      </c>
      <c r="D25" s="48"/>
      <c r="E25" s="48"/>
      <c r="F25" s="48">
        <f t="shared" si="0"/>
        <v>0</v>
      </c>
      <c r="G25" s="48" t="e">
        <f t="shared" si="1"/>
        <v>#DIV/0!</v>
      </c>
      <c r="H25" s="49">
        <f t="shared" si="2"/>
        <v>0</v>
      </c>
    </row>
    <row r="26" spans="1:8" ht="38.25">
      <c r="A26" s="9" t="s">
        <v>279</v>
      </c>
      <c r="B26" s="48">
        <v>140</v>
      </c>
      <c r="C26" s="57">
        <v>91.6</v>
      </c>
      <c r="D26" s="48">
        <v>102.727</v>
      </c>
      <c r="E26" s="48">
        <v>124.5</v>
      </c>
      <c r="F26" s="48">
        <f>D26-E26</f>
        <v>-21.772999999999996</v>
      </c>
      <c r="G26" s="48">
        <f t="shared" si="1"/>
        <v>73.37642857142858</v>
      </c>
      <c r="H26" s="49">
        <f t="shared" si="2"/>
        <v>112.14737991266377</v>
      </c>
    </row>
    <row r="27" spans="1:8" ht="25.5">
      <c r="A27" s="9" t="s">
        <v>165</v>
      </c>
      <c r="B27" s="48">
        <v>226.8</v>
      </c>
      <c r="C27" s="57"/>
      <c r="D27" s="48">
        <v>226.8</v>
      </c>
      <c r="E27" s="48"/>
      <c r="F27" s="48"/>
      <c r="G27" s="48">
        <f t="shared" si="1"/>
        <v>100</v>
      </c>
      <c r="H27" s="49" t="e">
        <f t="shared" si="2"/>
        <v>#DIV/0!</v>
      </c>
    </row>
    <row r="28" spans="1:8" ht="51">
      <c r="A28" s="9" t="s">
        <v>87</v>
      </c>
      <c r="B28" s="48">
        <v>80</v>
      </c>
      <c r="C28" s="57">
        <v>10</v>
      </c>
      <c r="D28" s="48">
        <v>0.278</v>
      </c>
      <c r="E28" s="48">
        <v>7.3</v>
      </c>
      <c r="F28" s="48">
        <f t="shared" si="0"/>
        <v>-7.022</v>
      </c>
      <c r="G28" s="48">
        <f t="shared" si="1"/>
        <v>0.34750000000000003</v>
      </c>
      <c r="H28" s="49">
        <f t="shared" si="2"/>
        <v>2.7800000000000002</v>
      </c>
    </row>
    <row r="29" spans="1:8" ht="38.25">
      <c r="A29" s="9" t="s">
        <v>166</v>
      </c>
      <c r="B29" s="48">
        <v>1</v>
      </c>
      <c r="C29" s="57"/>
      <c r="D29" s="48">
        <v>1</v>
      </c>
      <c r="E29" s="48"/>
      <c r="F29" s="48"/>
      <c r="G29" s="48">
        <f t="shared" si="1"/>
        <v>100</v>
      </c>
      <c r="H29" s="49" t="e">
        <f t="shared" si="2"/>
        <v>#DIV/0!</v>
      </c>
    </row>
    <row r="30" spans="1:8" ht="51">
      <c r="A30" s="9" t="s">
        <v>167</v>
      </c>
      <c r="B30" s="48">
        <v>1</v>
      </c>
      <c r="C30" s="57"/>
      <c r="D30" s="48">
        <v>2</v>
      </c>
      <c r="E30" s="48"/>
      <c r="F30" s="48"/>
      <c r="G30" s="48">
        <f t="shared" si="1"/>
        <v>200</v>
      </c>
      <c r="H30" s="49" t="e">
        <f t="shared" si="2"/>
        <v>#DIV/0!</v>
      </c>
    </row>
    <row r="31" spans="1:8" ht="38.25">
      <c r="A31" s="9" t="s">
        <v>66</v>
      </c>
      <c r="B31" s="48">
        <v>10</v>
      </c>
      <c r="C31" s="57"/>
      <c r="D31" s="55">
        <v>10.398</v>
      </c>
      <c r="E31" s="48">
        <v>4.3</v>
      </c>
      <c r="F31" s="48">
        <f t="shared" si="0"/>
        <v>6.098</v>
      </c>
      <c r="G31" s="48">
        <f t="shared" si="1"/>
        <v>103.98</v>
      </c>
      <c r="H31" s="49" t="e">
        <f t="shared" si="2"/>
        <v>#DIV/0!</v>
      </c>
    </row>
    <row r="32" spans="1:8" ht="25.5">
      <c r="A32" s="9" t="s">
        <v>147</v>
      </c>
      <c r="B32" s="48"/>
      <c r="C32" s="57"/>
      <c r="D32" s="48"/>
      <c r="E32" s="48">
        <v>-10.1</v>
      </c>
      <c r="F32" s="48">
        <f t="shared" si="0"/>
        <v>10.1</v>
      </c>
      <c r="G32" s="48" t="e">
        <f t="shared" si="1"/>
        <v>#DIV/0!</v>
      </c>
      <c r="H32" s="49" t="e">
        <f t="shared" si="2"/>
        <v>#DIV/0!</v>
      </c>
    </row>
    <row r="33" spans="1:8" ht="25.5">
      <c r="A33" s="9" t="s">
        <v>134</v>
      </c>
      <c r="B33" s="48"/>
      <c r="C33" s="57"/>
      <c r="D33" s="48">
        <v>9.9</v>
      </c>
      <c r="E33" s="48">
        <v>135.6</v>
      </c>
      <c r="F33" s="48">
        <f t="shared" si="0"/>
        <v>-125.69999999999999</v>
      </c>
      <c r="G33" s="48" t="e">
        <f t="shared" si="1"/>
        <v>#DIV/0!</v>
      </c>
      <c r="H33" s="49" t="e">
        <f t="shared" si="2"/>
        <v>#DIV/0!</v>
      </c>
    </row>
    <row r="34" spans="1:8" ht="25.5">
      <c r="A34" s="9" t="s">
        <v>188</v>
      </c>
      <c r="B34" s="48">
        <v>306.3</v>
      </c>
      <c r="C34" s="57">
        <v>128.5</v>
      </c>
      <c r="D34" s="48">
        <v>84.73</v>
      </c>
      <c r="E34" s="48"/>
      <c r="F34" s="48"/>
      <c r="G34" s="48">
        <f t="shared" si="1"/>
        <v>27.662422461638915</v>
      </c>
      <c r="H34" s="49">
        <f t="shared" si="2"/>
        <v>65.93774319066148</v>
      </c>
    </row>
    <row r="35" spans="1:8" ht="15">
      <c r="A35" s="11" t="s">
        <v>36</v>
      </c>
      <c r="B35" s="50">
        <f>SUM(B10:B34)</f>
        <v>10249.6</v>
      </c>
      <c r="C35" s="50">
        <f>C34+C33+C32+C31+C30+C29+C28+C27+C26+C24+C22+C21+C20+C19+C18+C17+C16+C15+C14+C13+C12+C11+C10</f>
        <v>4078.7000000000003</v>
      </c>
      <c r="D35" s="50">
        <f>SUM(D10:D34)</f>
        <v>3319.943</v>
      </c>
      <c r="E35" s="50">
        <f>SUM(E10:E33)</f>
        <v>2466.7</v>
      </c>
      <c r="F35" s="50">
        <f t="shared" si="0"/>
        <v>853.2430000000004</v>
      </c>
      <c r="G35" s="50">
        <f>D35/B35*100</f>
        <v>32.3909518420231</v>
      </c>
      <c r="H35" s="53">
        <f>D35/C35*100</f>
        <v>81.39708730723024</v>
      </c>
    </row>
    <row r="36" spans="1:8" ht="25.5">
      <c r="A36" s="9" t="s">
        <v>132</v>
      </c>
      <c r="B36" s="48">
        <v>1948</v>
      </c>
      <c r="C36" s="48"/>
      <c r="D36" s="48">
        <v>649.2</v>
      </c>
      <c r="E36" s="48"/>
      <c r="F36" s="48"/>
      <c r="G36" s="48">
        <f>D36/B36*100</f>
        <v>33.3264887063655</v>
      </c>
      <c r="H36" s="49" t="e">
        <f>D36/C36*100</f>
        <v>#DIV/0!</v>
      </c>
    </row>
    <row r="37" spans="1:8" ht="25.5">
      <c r="A37" s="9" t="s">
        <v>133</v>
      </c>
      <c r="B37" s="48">
        <v>5052</v>
      </c>
      <c r="C37" s="48"/>
      <c r="D37" s="48">
        <v>1629.1</v>
      </c>
      <c r="E37" s="48"/>
      <c r="F37" s="48"/>
      <c r="G37" s="48">
        <f aca="true" t="shared" si="3" ref="G37:G48">D37/B37*100</f>
        <v>32.246634996041166</v>
      </c>
      <c r="H37" s="49" t="e">
        <f aca="true" t="shared" si="4" ref="H37:H48">D37/C37*100</f>
        <v>#DIV/0!</v>
      </c>
    </row>
    <row r="38" spans="1:8" ht="40.5" customHeight="1">
      <c r="A38" s="9" t="s">
        <v>81</v>
      </c>
      <c r="B38" s="48">
        <v>6420.9</v>
      </c>
      <c r="C38" s="48"/>
      <c r="D38" s="48">
        <v>2385</v>
      </c>
      <c r="E38" s="48"/>
      <c r="F38" s="48"/>
      <c r="G38" s="48">
        <f t="shared" si="3"/>
        <v>37.14432556183713</v>
      </c>
      <c r="H38" s="49" t="e">
        <f t="shared" si="4"/>
        <v>#DIV/0!</v>
      </c>
    </row>
    <row r="39" spans="1:8" ht="76.5" hidden="1">
      <c r="A39" s="9" t="s">
        <v>128</v>
      </c>
      <c r="B39" s="55"/>
      <c r="C39" s="48"/>
      <c r="D39" s="48"/>
      <c r="E39" s="48"/>
      <c r="F39" s="48"/>
      <c r="G39" s="48" t="e">
        <f t="shared" si="3"/>
        <v>#DIV/0!</v>
      </c>
      <c r="H39" s="49" t="e">
        <f t="shared" si="4"/>
        <v>#DIV/0!</v>
      </c>
    </row>
    <row r="40" spans="1:8" ht="51" hidden="1">
      <c r="A40" s="9" t="s">
        <v>129</v>
      </c>
      <c r="B40" s="55"/>
      <c r="C40" s="48"/>
      <c r="D40" s="48"/>
      <c r="E40" s="48"/>
      <c r="F40" s="48"/>
      <c r="G40" s="48" t="e">
        <f t="shared" si="3"/>
        <v>#DIV/0!</v>
      </c>
      <c r="H40" s="49" t="e">
        <f t="shared" si="4"/>
        <v>#DIV/0!</v>
      </c>
    </row>
    <row r="41" spans="1:8" ht="25.5">
      <c r="A41" s="9" t="s">
        <v>130</v>
      </c>
      <c r="B41" s="48">
        <v>10070.2</v>
      </c>
      <c r="C41" s="48"/>
      <c r="D41" s="48">
        <v>13</v>
      </c>
      <c r="E41" s="48"/>
      <c r="F41" s="48"/>
      <c r="G41" s="48">
        <f t="shared" si="3"/>
        <v>0.1290937617922186</v>
      </c>
      <c r="H41" s="49" t="e">
        <f t="shared" si="4"/>
        <v>#DIV/0!</v>
      </c>
    </row>
    <row r="42" spans="1:8" s="16" customFormat="1" ht="51">
      <c r="A42" s="9" t="s">
        <v>99</v>
      </c>
      <c r="B42" s="57">
        <v>570.9</v>
      </c>
      <c r="C42" s="57"/>
      <c r="D42" s="57">
        <v>285.4</v>
      </c>
      <c r="E42" s="57"/>
      <c r="F42" s="57"/>
      <c r="G42" s="48">
        <f t="shared" si="3"/>
        <v>49.99124189875635</v>
      </c>
      <c r="H42" s="49" t="e">
        <f t="shared" si="4"/>
        <v>#DIV/0!</v>
      </c>
    </row>
    <row r="43" spans="1:8" s="16" customFormat="1" ht="76.5">
      <c r="A43" s="9" t="s">
        <v>100</v>
      </c>
      <c r="B43" s="57">
        <v>4.1</v>
      </c>
      <c r="C43" s="57"/>
      <c r="D43" s="57">
        <v>2</v>
      </c>
      <c r="E43" s="57"/>
      <c r="F43" s="57"/>
      <c r="G43" s="48">
        <f t="shared" si="3"/>
        <v>48.78048780487806</v>
      </c>
      <c r="H43" s="49" t="e">
        <f t="shared" si="4"/>
        <v>#DIV/0!</v>
      </c>
    </row>
    <row r="44" spans="1:8" s="16" customFormat="1" ht="25.5">
      <c r="A44" s="9" t="s">
        <v>131</v>
      </c>
      <c r="B44" s="57">
        <v>5737.904</v>
      </c>
      <c r="C44" s="57"/>
      <c r="D44" s="57">
        <v>1399.436</v>
      </c>
      <c r="E44" s="57"/>
      <c r="F44" s="57"/>
      <c r="G44" s="48">
        <f t="shared" si="3"/>
        <v>24.389324045853673</v>
      </c>
      <c r="H44" s="49" t="e">
        <f t="shared" si="4"/>
        <v>#DIV/0!</v>
      </c>
    </row>
    <row r="45" spans="1:8" s="16" customFormat="1" ht="25.5" hidden="1">
      <c r="A45" s="9" t="s">
        <v>227</v>
      </c>
      <c r="B45" s="57"/>
      <c r="C45" s="57"/>
      <c r="D45" s="57"/>
      <c r="E45" s="57"/>
      <c r="F45" s="57"/>
      <c r="G45" s="48" t="e">
        <f t="shared" si="3"/>
        <v>#DIV/0!</v>
      </c>
      <c r="H45" s="49" t="e">
        <f t="shared" si="4"/>
        <v>#DIV/0!</v>
      </c>
    </row>
    <row r="46" spans="1:8" s="16" customFormat="1" ht="38.25">
      <c r="A46" s="9" t="s">
        <v>171</v>
      </c>
      <c r="B46" s="57">
        <v>132.5</v>
      </c>
      <c r="C46" s="57"/>
      <c r="D46" s="57">
        <v>254</v>
      </c>
      <c r="E46" s="57"/>
      <c r="F46" s="57"/>
      <c r="G46" s="48">
        <f t="shared" si="3"/>
        <v>191.69811320754718</v>
      </c>
      <c r="H46" s="49" t="e">
        <f t="shared" si="4"/>
        <v>#DIV/0!</v>
      </c>
    </row>
    <row r="47" spans="1:8" s="16" customFormat="1" ht="38.25">
      <c r="A47" s="9" t="s">
        <v>172</v>
      </c>
      <c r="B47" s="57">
        <v>0</v>
      </c>
      <c r="C47" s="57"/>
      <c r="D47" s="57">
        <v>124</v>
      </c>
      <c r="E47" s="57"/>
      <c r="F47" s="57"/>
      <c r="G47" s="48" t="e">
        <f t="shared" si="3"/>
        <v>#DIV/0!</v>
      </c>
      <c r="H47" s="49" t="e">
        <f t="shared" si="4"/>
        <v>#DIV/0!</v>
      </c>
    </row>
    <row r="48" spans="1:8" ht="25.5">
      <c r="A48" s="9" t="s">
        <v>173</v>
      </c>
      <c r="B48" s="48">
        <v>640.73</v>
      </c>
      <c r="C48" s="48"/>
      <c r="D48" s="48">
        <v>670.23</v>
      </c>
      <c r="E48" s="48"/>
      <c r="F48" s="48"/>
      <c r="G48" s="48">
        <f t="shared" si="3"/>
        <v>104.6041234217221</v>
      </c>
      <c r="H48" s="49" t="e">
        <f t="shared" si="4"/>
        <v>#DIV/0!</v>
      </c>
    </row>
    <row r="49" spans="1:8" ht="15">
      <c r="A49" s="11" t="s">
        <v>38</v>
      </c>
      <c r="B49" s="50">
        <f>SUM(B36:B48)</f>
        <v>30577.234</v>
      </c>
      <c r="C49" s="50">
        <f>SUM(C36:C43)</f>
        <v>0</v>
      </c>
      <c r="D49" s="50">
        <f>SUM(D36:D48)</f>
        <v>7411.366</v>
      </c>
      <c r="E49" s="50">
        <f>SUM(E36:E43)</f>
        <v>0</v>
      </c>
      <c r="F49" s="50"/>
      <c r="G49" s="50">
        <f>D49/B49*100</f>
        <v>24.238183218272784</v>
      </c>
      <c r="H49" s="53" t="e">
        <f>D49/C49*100</f>
        <v>#DIV/0!</v>
      </c>
    </row>
    <row r="50" spans="1:8" ht="15">
      <c r="A50" s="11" t="s">
        <v>39</v>
      </c>
      <c r="B50" s="50">
        <f>B49+B35</f>
        <v>40826.834</v>
      </c>
      <c r="C50" s="50">
        <f>C49+C35</f>
        <v>4078.7000000000003</v>
      </c>
      <c r="D50" s="50">
        <f>D49+D35</f>
        <v>10731.309000000001</v>
      </c>
      <c r="E50" s="50">
        <f>E49+E35</f>
        <v>2466.7</v>
      </c>
      <c r="F50" s="50"/>
      <c r="G50" s="50">
        <f>D50/B50*100</f>
        <v>26.284940438927983</v>
      </c>
      <c r="H50" s="53">
        <f>D50/C50*100</f>
        <v>263.10611224164563</v>
      </c>
    </row>
    <row r="51" spans="2:8" ht="12.75">
      <c r="B51" s="7"/>
      <c r="C51" s="7"/>
      <c r="D51" s="7"/>
      <c r="E51" s="23"/>
      <c r="F51" s="23"/>
      <c r="G51" s="23"/>
      <c r="H51" s="2"/>
    </row>
    <row r="52" spans="2:8" ht="12.75">
      <c r="B52" s="2"/>
      <c r="C52" s="2"/>
      <c r="D52" s="2"/>
      <c r="E52" s="2"/>
      <c r="F52" s="2"/>
      <c r="G52" s="2"/>
      <c r="H52" s="2"/>
    </row>
    <row r="54" s="45" customFormat="1" ht="14.25">
      <c r="A54" s="44"/>
    </row>
    <row r="55" s="45" customFormat="1" ht="14.25">
      <c r="A55" s="44" t="s">
        <v>312</v>
      </c>
    </row>
    <row r="56" ht="12.75">
      <c r="A56" s="2" t="s">
        <v>208</v>
      </c>
    </row>
    <row r="57" spans="1:2" ht="12.75">
      <c r="A57" s="2"/>
      <c r="B57" t="s">
        <v>176</v>
      </c>
    </row>
    <row r="58" ht="12.75">
      <c r="A58" s="2"/>
    </row>
    <row r="59" ht="12.75">
      <c r="A59" s="2"/>
    </row>
    <row r="60" s="47" customFormat="1" ht="12">
      <c r="A60" s="46" t="s">
        <v>104</v>
      </c>
    </row>
    <row r="63" spans="7:8" ht="12.75">
      <c r="G63" t="s">
        <v>177</v>
      </c>
      <c r="H63" t="s">
        <v>177</v>
      </c>
    </row>
    <row r="64" spans="1:4" ht="12.75">
      <c r="A64" s="10" t="s">
        <v>177</v>
      </c>
      <c r="B64" t="s">
        <v>177</v>
      </c>
      <c r="D64" t="s">
        <v>177</v>
      </c>
    </row>
  </sheetData>
  <mergeCells count="11">
    <mergeCell ref="B7:B8"/>
    <mergeCell ref="A1:H1"/>
    <mergeCell ref="D7:D8"/>
    <mergeCell ref="E7:E8"/>
    <mergeCell ref="F7:F8"/>
    <mergeCell ref="C7:C8"/>
    <mergeCell ref="G7:H7"/>
    <mergeCell ref="A3:G3"/>
    <mergeCell ref="A4:G4"/>
    <mergeCell ref="D6:G6"/>
    <mergeCell ref="A7:A8"/>
  </mergeCells>
  <printOptions horizontalCentered="1"/>
  <pageMargins left="0.5905511811023623" right="0.1968503937007874" top="0.3937007874015748" bottom="0.3937007874015748" header="0.5118110236220472" footer="0.5118110236220472"/>
  <pageSetup fitToHeight="2" horizontalDpi="600" verticalDpi="600" orientation="portrait" paperSize="9" scale="64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146"/>
  <sheetViews>
    <sheetView showGridLines="0" zoomScale="75" zoomScaleNormal="75" workbookViewId="0" topLeftCell="A9">
      <selection activeCell="F16" sqref="F16"/>
    </sheetView>
  </sheetViews>
  <sheetFormatPr defaultColWidth="9.00390625" defaultRowHeight="12.75"/>
  <cols>
    <col min="1" max="1" width="64.875" style="10" customWidth="1"/>
    <col min="2" max="3" width="14.875" style="0" customWidth="1"/>
    <col min="4" max="5" width="13.125" style="0" customWidth="1"/>
    <col min="6" max="6" width="12.25390625" style="0" customWidth="1"/>
    <col min="7" max="8" width="11.375" style="0" customWidth="1"/>
    <col min="9" max="9" width="14.875" style="0" customWidth="1"/>
    <col min="10" max="10" width="12.125" style="0" customWidth="1"/>
  </cols>
  <sheetData>
    <row r="1" spans="1:9" ht="15" customHeight="1">
      <c r="A1" s="112" t="s">
        <v>285</v>
      </c>
      <c r="B1" s="112"/>
      <c r="C1" s="112"/>
      <c r="D1" s="112"/>
      <c r="E1" s="112"/>
      <c r="F1" s="112"/>
      <c r="G1" s="112"/>
      <c r="H1" s="112"/>
      <c r="I1" s="43"/>
    </row>
    <row r="2" spans="1:9" ht="15">
      <c r="A2" s="13"/>
      <c r="B2" s="1"/>
      <c r="C2" s="1"/>
      <c r="D2" s="2"/>
      <c r="E2" s="2"/>
      <c r="F2" s="2"/>
      <c r="G2" s="2"/>
      <c r="H2" s="2"/>
      <c r="I2" s="2"/>
    </row>
    <row r="3" spans="1:9" ht="18">
      <c r="A3" s="108" t="s">
        <v>40</v>
      </c>
      <c r="B3" s="108"/>
      <c r="C3" s="108"/>
      <c r="D3" s="108"/>
      <c r="E3" s="108"/>
      <c r="F3" s="108"/>
      <c r="G3" s="108"/>
      <c r="H3" s="108"/>
      <c r="I3" s="2"/>
    </row>
    <row r="4" spans="1:9" ht="18">
      <c r="A4" s="108" t="s">
        <v>41</v>
      </c>
      <c r="B4" s="108"/>
      <c r="C4" s="108"/>
      <c r="D4" s="108"/>
      <c r="E4" s="108"/>
      <c r="F4" s="108"/>
      <c r="G4" s="108"/>
      <c r="H4" s="108"/>
      <c r="I4" s="2"/>
    </row>
    <row r="5" spans="1:9" ht="18">
      <c r="A5" s="108" t="s">
        <v>304</v>
      </c>
      <c r="B5" s="108"/>
      <c r="C5" s="108"/>
      <c r="D5" s="108"/>
      <c r="E5" s="108"/>
      <c r="F5" s="108"/>
      <c r="G5" s="108"/>
      <c r="H5" s="108"/>
      <c r="I5" s="2"/>
    </row>
    <row r="6" spans="1:9" ht="12.75">
      <c r="A6" s="8"/>
      <c r="B6" s="4"/>
      <c r="C6" s="4"/>
      <c r="D6" s="109" t="s">
        <v>286</v>
      </c>
      <c r="E6" s="109"/>
      <c r="F6" s="109"/>
      <c r="G6" s="109"/>
      <c r="H6" s="109"/>
      <c r="I6" s="2"/>
    </row>
    <row r="7" spans="1:9" ht="30.75" customHeight="1">
      <c r="A7" s="117" t="s">
        <v>287</v>
      </c>
      <c r="B7" s="102" t="s">
        <v>288</v>
      </c>
      <c r="C7" s="100" t="s">
        <v>392</v>
      </c>
      <c r="D7" s="102" t="s">
        <v>289</v>
      </c>
      <c r="E7" s="102" t="s">
        <v>303</v>
      </c>
      <c r="F7" s="102" t="s">
        <v>12</v>
      </c>
      <c r="G7" s="115" t="s">
        <v>142</v>
      </c>
      <c r="H7" s="116"/>
      <c r="I7" s="5"/>
    </row>
    <row r="8" spans="1:9" ht="18" customHeight="1">
      <c r="A8" s="118"/>
      <c r="B8" s="119"/>
      <c r="C8" s="101"/>
      <c r="D8" s="119"/>
      <c r="E8" s="103"/>
      <c r="F8" s="103"/>
      <c r="G8" s="38" t="s">
        <v>56</v>
      </c>
      <c r="H8" s="36" t="s">
        <v>293</v>
      </c>
      <c r="I8" s="5"/>
    </row>
    <row r="9" spans="1:9" ht="18" customHeight="1">
      <c r="A9" s="39">
        <v>1</v>
      </c>
      <c r="B9" s="40" t="s">
        <v>27</v>
      </c>
      <c r="C9" s="37">
        <v>3</v>
      </c>
      <c r="D9" s="40" t="s">
        <v>28</v>
      </c>
      <c r="E9" s="40" t="s">
        <v>29</v>
      </c>
      <c r="F9" s="40" t="s">
        <v>13</v>
      </c>
      <c r="G9" s="38" t="s">
        <v>10</v>
      </c>
      <c r="H9" s="36">
        <v>8</v>
      </c>
      <c r="I9" s="5"/>
    </row>
    <row r="10" spans="1:9" ht="63.75">
      <c r="A10" s="9" t="s">
        <v>90</v>
      </c>
      <c r="B10" s="55">
        <v>16361.7</v>
      </c>
      <c r="C10" s="48">
        <v>7280</v>
      </c>
      <c r="D10" s="58">
        <v>5360.956</v>
      </c>
      <c r="E10" s="58">
        <v>4278.4</v>
      </c>
      <c r="F10" s="58">
        <f>D10-E10</f>
        <v>1082.5560000000005</v>
      </c>
      <c r="G10" s="48">
        <f>D10/B10*100</f>
        <v>32.765275001986346</v>
      </c>
      <c r="H10" s="48">
        <f>D10/C10*100</f>
        <v>73.6395054945055</v>
      </c>
      <c r="I10" s="5"/>
    </row>
    <row r="11" spans="1:9" ht="105" customHeight="1">
      <c r="A11" s="9" t="s">
        <v>91</v>
      </c>
      <c r="B11" s="55">
        <v>80</v>
      </c>
      <c r="C11" s="48">
        <v>50</v>
      </c>
      <c r="D11" s="58">
        <v>31.69</v>
      </c>
      <c r="E11" s="58">
        <v>37.9</v>
      </c>
      <c r="F11" s="58">
        <f aca="true" t="shared" si="0" ref="F11:F77">D11-E11</f>
        <v>-6.209999999999997</v>
      </c>
      <c r="G11" s="48">
        <f aca="true" t="shared" si="1" ref="G11:G66">D11/B11*100</f>
        <v>39.6125</v>
      </c>
      <c r="H11" s="48">
        <f aca="true" t="shared" si="2" ref="H11:H66">D11/C11*100</f>
        <v>63.38</v>
      </c>
      <c r="I11" s="5"/>
    </row>
    <row r="12" spans="1:9" ht="56.25" customHeight="1">
      <c r="A12" s="9" t="s">
        <v>320</v>
      </c>
      <c r="B12" s="55">
        <v>80.4</v>
      </c>
      <c r="C12" s="55">
        <v>55</v>
      </c>
      <c r="D12" s="58">
        <v>18.505</v>
      </c>
      <c r="E12" s="58">
        <v>6.2</v>
      </c>
      <c r="F12" s="58"/>
      <c r="G12" s="48">
        <f t="shared" si="1"/>
        <v>23.01616915422885</v>
      </c>
      <c r="H12" s="48">
        <f t="shared" si="2"/>
        <v>33.64545454545455</v>
      </c>
      <c r="I12" s="5"/>
    </row>
    <row r="13" spans="1:9" s="16" customFormat="1" ht="76.5">
      <c r="A13" s="9" t="s">
        <v>92</v>
      </c>
      <c r="B13" s="75">
        <v>7.1</v>
      </c>
      <c r="C13" s="57"/>
      <c r="D13" s="59">
        <v>14.4</v>
      </c>
      <c r="E13" s="59">
        <v>5.4</v>
      </c>
      <c r="F13" s="58">
        <f t="shared" si="0"/>
        <v>9</v>
      </c>
      <c r="G13" s="48">
        <f t="shared" si="1"/>
        <v>202.8169014084507</v>
      </c>
      <c r="H13" s="48" t="e">
        <f t="shared" si="2"/>
        <v>#DIV/0!</v>
      </c>
      <c r="I13" s="17"/>
    </row>
    <row r="14" spans="1:9" ht="38.25">
      <c r="A14" s="9" t="s">
        <v>386</v>
      </c>
      <c r="B14" s="55">
        <v>1820.7</v>
      </c>
      <c r="C14" s="48">
        <v>850</v>
      </c>
      <c r="D14" s="58">
        <v>782.843</v>
      </c>
      <c r="E14" s="58">
        <v>747.8</v>
      </c>
      <c r="F14" s="58">
        <f t="shared" si="0"/>
        <v>35.043000000000006</v>
      </c>
      <c r="G14" s="48">
        <f t="shared" si="1"/>
        <v>42.99681441203933</v>
      </c>
      <c r="H14" s="48">
        <f t="shared" si="2"/>
        <v>92.09917647058823</v>
      </c>
      <c r="I14" s="5"/>
    </row>
    <row r="15" spans="1:9" ht="51">
      <c r="A15" s="9" t="s">
        <v>387</v>
      </c>
      <c r="B15" s="55"/>
      <c r="C15" s="48"/>
      <c r="D15" s="58">
        <v>0.729</v>
      </c>
      <c r="E15" s="58">
        <v>-33.5</v>
      </c>
      <c r="F15" s="58">
        <f t="shared" si="0"/>
        <v>34.229</v>
      </c>
      <c r="G15" s="48" t="e">
        <f t="shared" si="1"/>
        <v>#DIV/0!</v>
      </c>
      <c r="H15" s="48" t="e">
        <f t="shared" si="2"/>
        <v>#DIV/0!</v>
      </c>
      <c r="I15" s="5"/>
    </row>
    <row r="16" spans="1:9" ht="38.25">
      <c r="A16" s="9" t="s">
        <v>388</v>
      </c>
      <c r="B16" s="55">
        <v>1482.7</v>
      </c>
      <c r="C16" s="48">
        <v>1110</v>
      </c>
      <c r="D16" s="58">
        <v>506.55</v>
      </c>
      <c r="E16" s="58">
        <v>774.6</v>
      </c>
      <c r="F16" s="58">
        <f t="shared" si="0"/>
        <v>-268.05</v>
      </c>
      <c r="G16" s="48">
        <f t="shared" si="1"/>
        <v>34.164025089363996</v>
      </c>
      <c r="H16" s="48">
        <f t="shared" si="2"/>
        <v>45.63513513513514</v>
      </c>
      <c r="I16" s="5"/>
    </row>
    <row r="17" spans="1:9" ht="51">
      <c r="A17" s="9" t="s">
        <v>389</v>
      </c>
      <c r="B17" s="55"/>
      <c r="C17" s="48"/>
      <c r="D17" s="58">
        <v>1.05</v>
      </c>
      <c r="E17" s="58">
        <v>21.8</v>
      </c>
      <c r="F17" s="58">
        <f t="shared" si="0"/>
        <v>-20.75</v>
      </c>
      <c r="G17" s="48" t="e">
        <f t="shared" si="1"/>
        <v>#DIV/0!</v>
      </c>
      <c r="H17" s="48" t="e">
        <f t="shared" si="2"/>
        <v>#DIV/0!</v>
      </c>
      <c r="I17" s="5"/>
    </row>
    <row r="18" spans="1:9" ht="38.25">
      <c r="A18" s="9" t="s">
        <v>390</v>
      </c>
      <c r="B18" s="55"/>
      <c r="C18" s="48"/>
      <c r="D18" s="58"/>
      <c r="E18" s="58">
        <v>23.3</v>
      </c>
      <c r="F18" s="58">
        <f t="shared" si="0"/>
        <v>-23.3</v>
      </c>
      <c r="G18" s="48" t="e">
        <f t="shared" si="1"/>
        <v>#DIV/0!</v>
      </c>
      <c r="H18" s="48" t="e">
        <f t="shared" si="2"/>
        <v>#DIV/0!</v>
      </c>
      <c r="I18" s="5"/>
    </row>
    <row r="19" spans="1:9" ht="51">
      <c r="A19" s="9" t="s">
        <v>391</v>
      </c>
      <c r="B19" s="55"/>
      <c r="C19" s="48"/>
      <c r="D19" s="58"/>
      <c r="E19" s="58">
        <v>0.1</v>
      </c>
      <c r="F19" s="58">
        <f t="shared" si="0"/>
        <v>-0.1</v>
      </c>
      <c r="G19" s="48" t="e">
        <f t="shared" si="1"/>
        <v>#DIV/0!</v>
      </c>
      <c r="H19" s="48" t="e">
        <f t="shared" si="2"/>
        <v>#DIV/0!</v>
      </c>
      <c r="I19" s="5"/>
    </row>
    <row r="20" spans="1:9" ht="25.5">
      <c r="A20" s="9" t="s">
        <v>404</v>
      </c>
      <c r="B20" s="55">
        <v>3397.2</v>
      </c>
      <c r="C20" s="48">
        <v>1480</v>
      </c>
      <c r="D20" s="58">
        <v>1446.223</v>
      </c>
      <c r="E20" s="58">
        <v>1420.4</v>
      </c>
      <c r="F20" s="58">
        <f t="shared" si="0"/>
        <v>25.822999999999865</v>
      </c>
      <c r="G20" s="48">
        <f t="shared" si="1"/>
        <v>42.57102908277405</v>
      </c>
      <c r="H20" s="48">
        <f t="shared" si="2"/>
        <v>97.71777027027026</v>
      </c>
      <c r="I20" s="5"/>
    </row>
    <row r="21" spans="1:9" ht="38.25">
      <c r="A21" s="9" t="s">
        <v>233</v>
      </c>
      <c r="B21" s="55"/>
      <c r="C21" s="48"/>
      <c r="D21" s="58">
        <v>7.706</v>
      </c>
      <c r="E21" s="58">
        <v>3.7</v>
      </c>
      <c r="F21" s="58">
        <f t="shared" si="0"/>
        <v>4.006</v>
      </c>
      <c r="G21" s="48" t="e">
        <f t="shared" si="1"/>
        <v>#DIV/0!</v>
      </c>
      <c r="H21" s="48" t="e">
        <f t="shared" si="2"/>
        <v>#DIV/0!</v>
      </c>
      <c r="I21" s="5"/>
    </row>
    <row r="22" spans="1:9" s="16" customFormat="1" ht="15">
      <c r="A22" s="18" t="s">
        <v>405</v>
      </c>
      <c r="B22" s="75">
        <v>71.6</v>
      </c>
      <c r="C22" s="57"/>
      <c r="D22" s="59">
        <v>77.195</v>
      </c>
      <c r="E22" s="59">
        <v>0.4</v>
      </c>
      <c r="F22" s="58">
        <f t="shared" si="0"/>
        <v>76.79499999999999</v>
      </c>
      <c r="G22" s="48">
        <f t="shared" si="1"/>
        <v>107.81424581005588</v>
      </c>
      <c r="H22" s="48" t="e">
        <f t="shared" si="2"/>
        <v>#DIV/0!</v>
      </c>
      <c r="I22" s="17"/>
    </row>
    <row r="23" spans="1:9" s="16" customFormat="1" ht="25.5">
      <c r="A23" s="18" t="s">
        <v>406</v>
      </c>
      <c r="B23" s="75"/>
      <c r="C23" s="57"/>
      <c r="D23" s="59">
        <v>-1.371</v>
      </c>
      <c r="E23" s="59">
        <v>-0.1</v>
      </c>
      <c r="F23" s="58">
        <f t="shared" si="0"/>
        <v>-1.271</v>
      </c>
      <c r="G23" s="48" t="e">
        <f t="shared" si="1"/>
        <v>#DIV/0!</v>
      </c>
      <c r="H23" s="48" t="e">
        <f t="shared" si="2"/>
        <v>#DIV/0!</v>
      </c>
      <c r="I23" s="17"/>
    </row>
    <row r="24" spans="1:9" s="16" customFormat="1" ht="38.25">
      <c r="A24" s="18" t="s">
        <v>342</v>
      </c>
      <c r="B24" s="75">
        <v>25.2</v>
      </c>
      <c r="C24" s="57">
        <v>20</v>
      </c>
      <c r="D24" s="59">
        <v>17.887</v>
      </c>
      <c r="E24" s="59"/>
      <c r="F24" s="58"/>
      <c r="G24" s="48">
        <f t="shared" si="1"/>
        <v>70.98015873015873</v>
      </c>
      <c r="H24" s="48">
        <f t="shared" si="2"/>
        <v>89.435</v>
      </c>
      <c r="I24" s="17"/>
    </row>
    <row r="25" spans="1:9" s="16" customFormat="1" ht="25.5">
      <c r="A25" s="18" t="s">
        <v>380</v>
      </c>
      <c r="B25" s="75">
        <v>908.9</v>
      </c>
      <c r="C25" s="57">
        <v>425</v>
      </c>
      <c r="D25" s="59">
        <v>504.903</v>
      </c>
      <c r="E25" s="59">
        <v>76</v>
      </c>
      <c r="F25" s="58">
        <f t="shared" si="0"/>
        <v>428.903</v>
      </c>
      <c r="G25" s="48">
        <f t="shared" si="1"/>
        <v>55.55099570909891</v>
      </c>
      <c r="H25" s="48">
        <f t="shared" si="2"/>
        <v>118.80070588235294</v>
      </c>
      <c r="I25" s="17"/>
    </row>
    <row r="26" spans="1:9" ht="38.25">
      <c r="A26" s="9" t="s">
        <v>381</v>
      </c>
      <c r="B26" s="55">
        <v>340</v>
      </c>
      <c r="C26" s="48">
        <v>120</v>
      </c>
      <c r="D26" s="58">
        <v>124.976</v>
      </c>
      <c r="E26" s="58">
        <v>71.3</v>
      </c>
      <c r="F26" s="58">
        <f t="shared" si="0"/>
        <v>53.676</v>
      </c>
      <c r="G26" s="48">
        <f t="shared" si="1"/>
        <v>36.75764705882353</v>
      </c>
      <c r="H26" s="48">
        <f t="shared" si="2"/>
        <v>104.14666666666668</v>
      </c>
      <c r="I26" s="5"/>
    </row>
    <row r="27" spans="1:9" ht="25.5">
      <c r="A27" s="9" t="s">
        <v>34</v>
      </c>
      <c r="B27" s="55">
        <v>6</v>
      </c>
      <c r="C27" s="48"/>
      <c r="D27" s="58">
        <v>0</v>
      </c>
      <c r="E27" s="58">
        <v>9</v>
      </c>
      <c r="F27" s="58">
        <f t="shared" si="0"/>
        <v>-9</v>
      </c>
      <c r="G27" s="48">
        <f t="shared" si="1"/>
        <v>0</v>
      </c>
      <c r="H27" s="48" t="e">
        <f t="shared" si="2"/>
        <v>#DIV/0!</v>
      </c>
      <c r="I27" s="5"/>
    </row>
    <row r="28" spans="1:9" s="16" customFormat="1" ht="38.25" hidden="1">
      <c r="A28" s="18" t="s">
        <v>382</v>
      </c>
      <c r="B28" s="75"/>
      <c r="C28" s="57"/>
      <c r="D28" s="59"/>
      <c r="E28" s="59"/>
      <c r="F28" s="58">
        <f t="shared" si="0"/>
        <v>0</v>
      </c>
      <c r="G28" s="48" t="e">
        <f t="shared" si="1"/>
        <v>#DIV/0!</v>
      </c>
      <c r="H28" s="48" t="e">
        <f t="shared" si="2"/>
        <v>#DIV/0!</v>
      </c>
      <c r="I28" s="17"/>
    </row>
    <row r="29" spans="1:9" s="16" customFormat="1" ht="15" hidden="1">
      <c r="A29" s="18" t="s">
        <v>383</v>
      </c>
      <c r="B29" s="75"/>
      <c r="C29" s="57"/>
      <c r="D29" s="59"/>
      <c r="E29" s="59"/>
      <c r="F29" s="58">
        <f t="shared" si="0"/>
        <v>0</v>
      </c>
      <c r="G29" s="48" t="e">
        <f t="shared" si="1"/>
        <v>#DIV/0!</v>
      </c>
      <c r="H29" s="48" t="e">
        <f t="shared" si="2"/>
        <v>#DIV/0!</v>
      </c>
      <c r="I29" s="17"/>
    </row>
    <row r="30" spans="1:9" ht="15" hidden="1">
      <c r="A30" s="9" t="s">
        <v>26</v>
      </c>
      <c r="B30" s="55"/>
      <c r="C30" s="48"/>
      <c r="D30" s="58"/>
      <c r="E30" s="58"/>
      <c r="F30" s="58">
        <f t="shared" si="0"/>
        <v>0</v>
      </c>
      <c r="G30" s="48" t="e">
        <f t="shared" si="1"/>
        <v>#DIV/0!</v>
      </c>
      <c r="H30" s="48" t="e">
        <f t="shared" si="2"/>
        <v>#DIV/0!</v>
      </c>
      <c r="I30" s="5"/>
    </row>
    <row r="31" spans="1:9" ht="25.5" hidden="1">
      <c r="A31" s="9" t="s">
        <v>25</v>
      </c>
      <c r="B31" s="55"/>
      <c r="C31" s="48"/>
      <c r="D31" s="58"/>
      <c r="E31" s="58"/>
      <c r="F31" s="58">
        <f t="shared" si="0"/>
        <v>0</v>
      </c>
      <c r="G31" s="48" t="e">
        <f t="shared" si="1"/>
        <v>#DIV/0!</v>
      </c>
      <c r="H31" s="48" t="e">
        <f t="shared" si="2"/>
        <v>#DIV/0!</v>
      </c>
      <c r="I31" s="5"/>
    </row>
    <row r="32" spans="1:9" ht="51" hidden="1">
      <c r="A32" s="9" t="s">
        <v>24</v>
      </c>
      <c r="B32" s="55"/>
      <c r="C32" s="48"/>
      <c r="D32" s="58"/>
      <c r="E32" s="58"/>
      <c r="F32" s="58">
        <f t="shared" si="0"/>
        <v>0</v>
      </c>
      <c r="G32" s="48" t="e">
        <f t="shared" si="1"/>
        <v>#DIV/0!</v>
      </c>
      <c r="H32" s="48" t="e">
        <f t="shared" si="2"/>
        <v>#DIV/0!</v>
      </c>
      <c r="I32" s="5"/>
    </row>
    <row r="33" spans="1:9" ht="15">
      <c r="A33" s="9" t="s">
        <v>23</v>
      </c>
      <c r="B33" s="55"/>
      <c r="C33" s="48"/>
      <c r="D33" s="58"/>
      <c r="E33" s="58">
        <v>1</v>
      </c>
      <c r="F33" s="58">
        <f t="shared" si="0"/>
        <v>-1</v>
      </c>
      <c r="G33" s="48" t="e">
        <f t="shared" si="1"/>
        <v>#DIV/0!</v>
      </c>
      <c r="H33" s="48" t="e">
        <f t="shared" si="2"/>
        <v>#DIV/0!</v>
      </c>
      <c r="I33" s="5"/>
    </row>
    <row r="34" spans="1:9" ht="63.75">
      <c r="A34" s="9" t="s">
        <v>98</v>
      </c>
      <c r="B34" s="55">
        <v>1707.6</v>
      </c>
      <c r="C34" s="48">
        <v>742.9</v>
      </c>
      <c r="D34" s="58">
        <v>414.038</v>
      </c>
      <c r="E34" s="58">
        <v>425.7</v>
      </c>
      <c r="F34" s="58">
        <f t="shared" si="0"/>
        <v>-11.661999999999978</v>
      </c>
      <c r="G34" s="48">
        <f t="shared" si="1"/>
        <v>24.24677910517686</v>
      </c>
      <c r="H34" s="48">
        <f t="shared" si="2"/>
        <v>55.73266926908064</v>
      </c>
      <c r="I34" s="5"/>
    </row>
    <row r="35" spans="1:9" ht="63.75">
      <c r="A35" s="9" t="s">
        <v>306</v>
      </c>
      <c r="B35" s="55"/>
      <c r="C35" s="48"/>
      <c r="D35" s="58"/>
      <c r="E35" s="58">
        <v>1.2</v>
      </c>
      <c r="F35" s="58"/>
      <c r="G35" s="48" t="e">
        <f t="shared" si="1"/>
        <v>#DIV/0!</v>
      </c>
      <c r="H35" s="48" t="e">
        <f t="shared" si="2"/>
        <v>#DIV/0!</v>
      </c>
      <c r="I35" s="5"/>
    </row>
    <row r="36" spans="1:9" ht="51">
      <c r="A36" s="9" t="s">
        <v>20</v>
      </c>
      <c r="B36" s="55">
        <v>1901.4</v>
      </c>
      <c r="C36" s="48">
        <v>764</v>
      </c>
      <c r="D36" s="58">
        <v>481.531</v>
      </c>
      <c r="E36" s="58">
        <v>557.7</v>
      </c>
      <c r="F36" s="58">
        <f t="shared" si="0"/>
        <v>-76.16900000000004</v>
      </c>
      <c r="G36" s="48">
        <f t="shared" si="1"/>
        <v>25.32507625959819</v>
      </c>
      <c r="H36" s="48">
        <f t="shared" si="2"/>
        <v>63.02761780104712</v>
      </c>
      <c r="I36" s="5"/>
    </row>
    <row r="37" spans="1:9" ht="25.5">
      <c r="A37" s="9" t="s">
        <v>251</v>
      </c>
      <c r="B37" s="76">
        <v>12.2</v>
      </c>
      <c r="C37" s="55">
        <v>5.5</v>
      </c>
      <c r="D37" s="58">
        <v>21.321</v>
      </c>
      <c r="E37" s="58">
        <v>2.8</v>
      </c>
      <c r="F37" s="58">
        <f>D37-E37</f>
        <v>18.521</v>
      </c>
      <c r="G37" s="48">
        <f t="shared" si="1"/>
        <v>174.76229508196724</v>
      </c>
      <c r="H37" s="48">
        <f t="shared" si="2"/>
        <v>387.6545454545455</v>
      </c>
      <c r="I37" s="5"/>
    </row>
    <row r="38" spans="1:9" ht="25.5">
      <c r="A38" s="9" t="s">
        <v>252</v>
      </c>
      <c r="B38" s="76">
        <v>2.1</v>
      </c>
      <c r="C38" s="55">
        <v>1</v>
      </c>
      <c r="D38" s="58">
        <v>3.717</v>
      </c>
      <c r="E38" s="58">
        <v>0.9</v>
      </c>
      <c r="F38" s="58">
        <f>D38-E38</f>
        <v>2.817</v>
      </c>
      <c r="G38" s="48">
        <f t="shared" si="1"/>
        <v>177</v>
      </c>
      <c r="H38" s="48">
        <f t="shared" si="2"/>
        <v>371.7</v>
      </c>
      <c r="I38" s="5"/>
    </row>
    <row r="39" spans="1:9" ht="25.5">
      <c r="A39" s="9" t="s">
        <v>253</v>
      </c>
      <c r="B39" s="76">
        <v>78.4</v>
      </c>
      <c r="C39" s="55">
        <v>36.1</v>
      </c>
      <c r="D39" s="58">
        <v>62.528</v>
      </c>
      <c r="E39" s="58">
        <v>21.3</v>
      </c>
      <c r="F39" s="58">
        <f>D39-E39</f>
        <v>41.227999999999994</v>
      </c>
      <c r="G39" s="48">
        <f t="shared" si="1"/>
        <v>79.75510204081631</v>
      </c>
      <c r="H39" s="48">
        <f t="shared" si="2"/>
        <v>173.20775623268696</v>
      </c>
      <c r="I39" s="5"/>
    </row>
    <row r="40" spans="1:9" ht="25.5">
      <c r="A40" s="9" t="s">
        <v>254</v>
      </c>
      <c r="B40" s="76">
        <v>97.4</v>
      </c>
      <c r="C40" s="55">
        <v>44.8</v>
      </c>
      <c r="D40" s="58">
        <v>68.433</v>
      </c>
      <c r="E40" s="58">
        <v>53.7</v>
      </c>
      <c r="F40" s="58">
        <f>D40-E40</f>
        <v>14.733000000000004</v>
      </c>
      <c r="G40" s="48">
        <f t="shared" si="1"/>
        <v>70.25975359342917</v>
      </c>
      <c r="H40" s="48">
        <f t="shared" si="2"/>
        <v>152.75223214285717</v>
      </c>
      <c r="I40" s="5"/>
    </row>
    <row r="41" spans="1:9" ht="63.75">
      <c r="A41" s="9" t="s">
        <v>85</v>
      </c>
      <c r="B41" s="55"/>
      <c r="C41" s="48"/>
      <c r="D41" s="58"/>
      <c r="E41" s="58"/>
      <c r="F41" s="58">
        <f t="shared" si="0"/>
        <v>0</v>
      </c>
      <c r="G41" s="48" t="e">
        <f t="shared" si="1"/>
        <v>#DIV/0!</v>
      </c>
      <c r="H41" s="48" t="e">
        <f t="shared" si="2"/>
        <v>#DIV/0!</v>
      </c>
      <c r="I41" s="5"/>
    </row>
    <row r="42" spans="1:9" ht="76.5">
      <c r="A42" s="9" t="s">
        <v>86</v>
      </c>
      <c r="B42" s="55">
        <v>700</v>
      </c>
      <c r="C42" s="48">
        <v>218.7</v>
      </c>
      <c r="D42" s="58">
        <v>222.017</v>
      </c>
      <c r="E42" s="58">
        <v>47.9</v>
      </c>
      <c r="F42" s="58">
        <f t="shared" si="0"/>
        <v>174.117</v>
      </c>
      <c r="G42" s="48">
        <f t="shared" si="1"/>
        <v>31.716714285714286</v>
      </c>
      <c r="H42" s="48">
        <f t="shared" si="2"/>
        <v>101.5166895290352</v>
      </c>
      <c r="I42" s="5"/>
    </row>
    <row r="43" spans="1:9" ht="38.25">
      <c r="A43" s="9" t="s">
        <v>87</v>
      </c>
      <c r="B43" s="55">
        <v>80</v>
      </c>
      <c r="C43" s="55">
        <v>15</v>
      </c>
      <c r="D43" s="58">
        <v>0.278</v>
      </c>
      <c r="E43" s="58">
        <v>7.3</v>
      </c>
      <c r="F43" s="58">
        <f t="shared" si="0"/>
        <v>-7.022</v>
      </c>
      <c r="G43" s="48">
        <f t="shared" si="1"/>
        <v>0.34750000000000003</v>
      </c>
      <c r="H43" s="48">
        <f t="shared" si="2"/>
        <v>1.8533333333333335</v>
      </c>
      <c r="I43" s="5"/>
    </row>
    <row r="44" spans="1:9" s="16" customFormat="1" ht="51">
      <c r="A44" s="18" t="s">
        <v>14</v>
      </c>
      <c r="B44" s="75">
        <v>5</v>
      </c>
      <c r="C44" s="75">
        <v>2</v>
      </c>
      <c r="D44" s="58">
        <v>5.535</v>
      </c>
      <c r="E44" s="59">
        <v>1.9</v>
      </c>
      <c r="F44" s="58">
        <f t="shared" si="0"/>
        <v>3.6350000000000002</v>
      </c>
      <c r="G44" s="48">
        <f t="shared" si="1"/>
        <v>110.7</v>
      </c>
      <c r="H44" s="48">
        <f t="shared" si="2"/>
        <v>276.75</v>
      </c>
      <c r="I44" s="17"/>
    </row>
    <row r="45" spans="1:9" ht="51">
      <c r="A45" s="9" t="s">
        <v>9</v>
      </c>
      <c r="B45" s="55">
        <v>5</v>
      </c>
      <c r="C45" s="55">
        <v>3.5</v>
      </c>
      <c r="D45" s="58">
        <v>0</v>
      </c>
      <c r="E45" s="58">
        <v>2.1</v>
      </c>
      <c r="F45" s="58">
        <f t="shared" si="0"/>
        <v>-2.1</v>
      </c>
      <c r="G45" s="48">
        <f t="shared" si="1"/>
        <v>0</v>
      </c>
      <c r="H45" s="48">
        <f t="shared" si="2"/>
        <v>0</v>
      </c>
      <c r="I45" s="5"/>
    </row>
    <row r="46" spans="1:9" ht="51">
      <c r="A46" s="9" t="s">
        <v>8</v>
      </c>
      <c r="B46" s="55">
        <v>20</v>
      </c>
      <c r="C46" s="55">
        <v>2</v>
      </c>
      <c r="D46" s="58">
        <v>0</v>
      </c>
      <c r="E46" s="58">
        <v>12</v>
      </c>
      <c r="F46" s="58">
        <f t="shared" si="0"/>
        <v>-12</v>
      </c>
      <c r="G46" s="48">
        <f t="shared" si="1"/>
        <v>0</v>
      </c>
      <c r="H46" s="48">
        <f t="shared" si="2"/>
        <v>0</v>
      </c>
      <c r="I46" s="5"/>
    </row>
    <row r="47" spans="1:9" ht="63.75" hidden="1">
      <c r="A47" s="9" t="s">
        <v>7</v>
      </c>
      <c r="B47" s="55"/>
      <c r="C47" s="55"/>
      <c r="D47" s="58"/>
      <c r="E47" s="58"/>
      <c r="F47" s="58">
        <f t="shared" si="0"/>
        <v>0</v>
      </c>
      <c r="G47" s="48" t="e">
        <f t="shared" si="1"/>
        <v>#DIV/0!</v>
      </c>
      <c r="H47" s="48" t="e">
        <f t="shared" si="2"/>
        <v>#DIV/0!</v>
      </c>
      <c r="I47" s="5"/>
    </row>
    <row r="48" spans="1:9" ht="51" hidden="1">
      <c r="A48" s="9" t="s">
        <v>274</v>
      </c>
      <c r="B48" s="55"/>
      <c r="C48" s="55"/>
      <c r="D48" s="58"/>
      <c r="E48" s="58"/>
      <c r="F48" s="58">
        <f>D48-E48</f>
        <v>0</v>
      </c>
      <c r="G48" s="48" t="e">
        <f t="shared" si="1"/>
        <v>#DIV/0!</v>
      </c>
      <c r="H48" s="48" t="e">
        <f t="shared" si="2"/>
        <v>#DIV/0!</v>
      </c>
      <c r="I48" s="5"/>
    </row>
    <row r="49" spans="1:9" ht="25.5" hidden="1">
      <c r="A49" s="9" t="s">
        <v>219</v>
      </c>
      <c r="B49" s="55"/>
      <c r="C49" s="55"/>
      <c r="D49" s="58"/>
      <c r="E49" s="58"/>
      <c r="F49" s="58">
        <f t="shared" si="0"/>
        <v>0</v>
      </c>
      <c r="G49" s="48" t="e">
        <f t="shared" si="1"/>
        <v>#DIV/0!</v>
      </c>
      <c r="H49" s="48" t="e">
        <f t="shared" si="2"/>
        <v>#DIV/0!</v>
      </c>
      <c r="I49" s="5"/>
    </row>
    <row r="50" spans="1:9" ht="25.5">
      <c r="A50" s="9" t="s">
        <v>220</v>
      </c>
      <c r="B50" s="55">
        <v>28</v>
      </c>
      <c r="C50" s="55">
        <v>4.6</v>
      </c>
      <c r="D50" s="58">
        <v>29</v>
      </c>
      <c r="E50" s="58">
        <v>4</v>
      </c>
      <c r="F50" s="58">
        <f t="shared" si="0"/>
        <v>25</v>
      </c>
      <c r="G50" s="48">
        <f t="shared" si="1"/>
        <v>103.57142857142858</v>
      </c>
      <c r="H50" s="48">
        <f t="shared" si="2"/>
        <v>630.4347826086957</v>
      </c>
      <c r="I50" s="5"/>
    </row>
    <row r="51" spans="1:9" ht="25.5">
      <c r="A51" s="9" t="s">
        <v>325</v>
      </c>
      <c r="B51" s="55">
        <v>10</v>
      </c>
      <c r="C51" s="55"/>
      <c r="D51" s="58">
        <v>0.5</v>
      </c>
      <c r="E51" s="58">
        <v>3</v>
      </c>
      <c r="F51" s="58">
        <f t="shared" si="0"/>
        <v>-2.5</v>
      </c>
      <c r="G51" s="48">
        <f t="shared" si="1"/>
        <v>5</v>
      </c>
      <c r="H51" s="48" t="e">
        <f t="shared" si="2"/>
        <v>#DIV/0!</v>
      </c>
      <c r="I51" s="5"/>
    </row>
    <row r="52" spans="1:9" ht="25.5">
      <c r="A52" s="9" t="s">
        <v>68</v>
      </c>
      <c r="B52" s="55"/>
      <c r="C52" s="55"/>
      <c r="D52" s="58"/>
      <c r="E52" s="58">
        <v>5</v>
      </c>
      <c r="F52" s="58">
        <f t="shared" si="0"/>
        <v>-5</v>
      </c>
      <c r="G52" s="48" t="e">
        <f t="shared" si="1"/>
        <v>#DIV/0!</v>
      </c>
      <c r="H52" s="48" t="e">
        <f t="shared" si="2"/>
        <v>#DIV/0!</v>
      </c>
      <c r="I52" s="5"/>
    </row>
    <row r="53" spans="1:9" ht="51">
      <c r="A53" s="9" t="s">
        <v>181</v>
      </c>
      <c r="B53" s="55"/>
      <c r="C53" s="55"/>
      <c r="D53" s="58"/>
      <c r="E53" s="58"/>
      <c r="F53" s="58">
        <f t="shared" si="0"/>
        <v>0</v>
      </c>
      <c r="G53" s="48" t="e">
        <f t="shared" si="1"/>
        <v>#DIV/0!</v>
      </c>
      <c r="H53" s="48" t="e">
        <f t="shared" si="2"/>
        <v>#DIV/0!</v>
      </c>
      <c r="I53" s="5"/>
    </row>
    <row r="54" spans="1:9" ht="25.5">
      <c r="A54" s="9" t="s">
        <v>324</v>
      </c>
      <c r="B54" s="55">
        <v>95</v>
      </c>
      <c r="C54" s="55">
        <v>27</v>
      </c>
      <c r="D54" s="58">
        <v>44.7</v>
      </c>
      <c r="E54" s="58">
        <v>1</v>
      </c>
      <c r="F54" s="58">
        <f>D54-E54</f>
        <v>43.7</v>
      </c>
      <c r="G54" s="48">
        <f t="shared" si="1"/>
        <v>47.05263157894738</v>
      </c>
      <c r="H54" s="48">
        <f t="shared" si="2"/>
        <v>165.55555555555557</v>
      </c>
      <c r="I54" s="5"/>
    </row>
    <row r="55" spans="1:9" ht="38.25">
      <c r="A55" s="9" t="s">
        <v>182</v>
      </c>
      <c r="B55" s="55">
        <v>15</v>
      </c>
      <c r="C55" s="55"/>
      <c r="D55" s="58">
        <v>0</v>
      </c>
      <c r="E55" s="58">
        <v>5</v>
      </c>
      <c r="F55" s="58">
        <f t="shared" si="0"/>
        <v>-5</v>
      </c>
      <c r="G55" s="48">
        <f t="shared" si="1"/>
        <v>0</v>
      </c>
      <c r="H55" s="48" t="e">
        <f t="shared" si="2"/>
        <v>#DIV/0!</v>
      </c>
      <c r="I55" s="5"/>
    </row>
    <row r="56" spans="1:9" ht="25.5">
      <c r="A56" s="9" t="s">
        <v>16</v>
      </c>
      <c r="B56" s="55">
        <v>0</v>
      </c>
      <c r="C56" s="55"/>
      <c r="D56" s="58">
        <v>3.01</v>
      </c>
      <c r="E56" s="58"/>
      <c r="F56" s="58"/>
      <c r="G56" s="48" t="e">
        <f t="shared" si="1"/>
        <v>#DIV/0!</v>
      </c>
      <c r="H56" s="48" t="e">
        <f t="shared" si="2"/>
        <v>#DIV/0!</v>
      </c>
      <c r="I56" s="5"/>
    </row>
    <row r="57" spans="1:9" ht="38.25">
      <c r="A57" s="9" t="s">
        <v>78</v>
      </c>
      <c r="B57" s="55">
        <v>15</v>
      </c>
      <c r="C57" s="55"/>
      <c r="D57" s="58">
        <v>1</v>
      </c>
      <c r="E57" s="58">
        <v>20</v>
      </c>
      <c r="F57" s="58">
        <f t="shared" si="0"/>
        <v>-19</v>
      </c>
      <c r="G57" s="48">
        <f t="shared" si="1"/>
        <v>6.666666666666667</v>
      </c>
      <c r="H57" s="48" t="e">
        <f t="shared" si="2"/>
        <v>#DIV/0!</v>
      </c>
      <c r="I57" s="90"/>
    </row>
    <row r="58" spans="1:9" ht="38.25">
      <c r="A58" s="9" t="s">
        <v>21</v>
      </c>
      <c r="B58" s="55">
        <v>20</v>
      </c>
      <c r="C58" s="55">
        <v>5</v>
      </c>
      <c r="D58" s="58">
        <v>39</v>
      </c>
      <c r="E58" s="58">
        <v>39.5</v>
      </c>
      <c r="F58" s="58">
        <f t="shared" si="0"/>
        <v>-0.5</v>
      </c>
      <c r="G58" s="48">
        <f t="shared" si="1"/>
        <v>195</v>
      </c>
      <c r="H58" s="48">
        <f t="shared" si="2"/>
        <v>780</v>
      </c>
      <c r="I58" s="5"/>
    </row>
    <row r="59" spans="1:9" ht="38.25">
      <c r="A59" s="9" t="s">
        <v>297</v>
      </c>
      <c r="B59" s="55"/>
      <c r="C59" s="55"/>
      <c r="D59" s="58"/>
      <c r="E59" s="58"/>
      <c r="F59" s="58">
        <f t="shared" si="0"/>
        <v>0</v>
      </c>
      <c r="G59" s="48" t="e">
        <f t="shared" si="1"/>
        <v>#DIV/0!</v>
      </c>
      <c r="H59" s="48" t="e">
        <f t="shared" si="2"/>
        <v>#DIV/0!</v>
      </c>
      <c r="I59" s="5"/>
    </row>
    <row r="60" spans="1:9" ht="38.25">
      <c r="A60" s="9" t="s">
        <v>30</v>
      </c>
      <c r="B60" s="55">
        <v>110</v>
      </c>
      <c r="C60" s="55">
        <v>50</v>
      </c>
      <c r="D60" s="58">
        <v>61.715</v>
      </c>
      <c r="E60" s="58">
        <v>22.7</v>
      </c>
      <c r="F60" s="58">
        <f t="shared" si="0"/>
        <v>39.015</v>
      </c>
      <c r="G60" s="48">
        <f t="shared" si="1"/>
        <v>56.10454545454546</v>
      </c>
      <c r="H60" s="48">
        <f t="shared" si="2"/>
        <v>123.43000000000002</v>
      </c>
      <c r="I60" s="5"/>
    </row>
    <row r="61" spans="1:9" ht="38.25">
      <c r="A61" s="9" t="s">
        <v>31</v>
      </c>
      <c r="B61" s="55">
        <v>110</v>
      </c>
      <c r="C61" s="55">
        <v>80</v>
      </c>
      <c r="D61" s="58">
        <v>44.6</v>
      </c>
      <c r="E61" s="58">
        <v>57.9</v>
      </c>
      <c r="F61" s="58">
        <f t="shared" si="0"/>
        <v>-13.299999999999997</v>
      </c>
      <c r="G61" s="48">
        <f t="shared" si="1"/>
        <v>40.54545454545455</v>
      </c>
      <c r="H61" s="48">
        <f t="shared" si="2"/>
        <v>55.75</v>
      </c>
      <c r="I61" s="5"/>
    </row>
    <row r="62" spans="1:9" ht="38.25">
      <c r="A62" s="9" t="s">
        <v>32</v>
      </c>
      <c r="B62" s="55">
        <v>5</v>
      </c>
      <c r="C62" s="55"/>
      <c r="D62" s="58">
        <v>1.1</v>
      </c>
      <c r="E62" s="58">
        <v>0.3</v>
      </c>
      <c r="F62" s="58">
        <f t="shared" si="0"/>
        <v>0.8</v>
      </c>
      <c r="G62" s="48">
        <f t="shared" si="1"/>
        <v>22.000000000000004</v>
      </c>
      <c r="H62" s="48" t="e">
        <f t="shared" si="2"/>
        <v>#DIV/0!</v>
      </c>
      <c r="I62" s="5"/>
    </row>
    <row r="63" spans="1:9" ht="38.25">
      <c r="A63" s="9" t="s">
        <v>260</v>
      </c>
      <c r="B63" s="55"/>
      <c r="C63" s="55"/>
      <c r="D63" s="58"/>
      <c r="E63" s="58"/>
      <c r="F63" s="58">
        <f t="shared" si="0"/>
        <v>0</v>
      </c>
      <c r="G63" s="48" t="e">
        <f t="shared" si="1"/>
        <v>#DIV/0!</v>
      </c>
      <c r="H63" s="48" t="e">
        <f t="shared" si="2"/>
        <v>#DIV/0!</v>
      </c>
      <c r="I63" s="5"/>
    </row>
    <row r="64" spans="1:9" ht="38.25">
      <c r="A64" s="9" t="s">
        <v>33</v>
      </c>
      <c r="B64" s="55">
        <v>35</v>
      </c>
      <c r="C64" s="55">
        <v>20</v>
      </c>
      <c r="D64" s="58">
        <v>5</v>
      </c>
      <c r="E64" s="58">
        <v>8.3</v>
      </c>
      <c r="F64" s="58">
        <f t="shared" si="0"/>
        <v>-3.3000000000000007</v>
      </c>
      <c r="G64" s="48">
        <f t="shared" si="1"/>
        <v>14.285714285714285</v>
      </c>
      <c r="H64" s="48">
        <f t="shared" si="2"/>
        <v>25</v>
      </c>
      <c r="I64" s="5"/>
    </row>
    <row r="65" spans="1:9" ht="25.5">
      <c r="A65" s="9" t="s">
        <v>135</v>
      </c>
      <c r="B65" s="55"/>
      <c r="C65" s="55"/>
      <c r="D65" s="58"/>
      <c r="E65" s="58"/>
      <c r="F65" s="58">
        <f t="shared" si="0"/>
        <v>0</v>
      </c>
      <c r="G65" s="48" t="e">
        <f t="shared" si="1"/>
        <v>#DIV/0!</v>
      </c>
      <c r="H65" s="48" t="e">
        <f t="shared" si="2"/>
        <v>#DIV/0!</v>
      </c>
      <c r="I65" s="5"/>
    </row>
    <row r="66" spans="1:9" ht="25.5">
      <c r="A66" s="9" t="s">
        <v>385</v>
      </c>
      <c r="B66" s="55"/>
      <c r="C66" s="55"/>
      <c r="D66" s="58">
        <v>0.65</v>
      </c>
      <c r="E66" s="58">
        <v>1.3</v>
      </c>
      <c r="F66" s="58">
        <f t="shared" si="0"/>
        <v>-0.65</v>
      </c>
      <c r="G66" s="48" t="e">
        <f t="shared" si="1"/>
        <v>#DIV/0!</v>
      </c>
      <c r="H66" s="48" t="e">
        <f t="shared" si="2"/>
        <v>#DIV/0!</v>
      </c>
      <c r="I66" s="5"/>
    </row>
    <row r="67" spans="1:9" ht="25.5" hidden="1">
      <c r="A67" s="9" t="s">
        <v>384</v>
      </c>
      <c r="B67" s="48"/>
      <c r="C67" s="48"/>
      <c r="D67" s="58"/>
      <c r="E67" s="58"/>
      <c r="F67" s="58">
        <f t="shared" si="0"/>
        <v>0</v>
      </c>
      <c r="G67" s="48" t="e">
        <f>D67/B67*100</f>
        <v>#DIV/0!</v>
      </c>
      <c r="H67" s="48" t="e">
        <f>D67/C67*100</f>
        <v>#DIV/0!</v>
      </c>
      <c r="I67" s="5"/>
    </row>
    <row r="68" spans="1:9" ht="15">
      <c r="A68" s="11" t="s">
        <v>43</v>
      </c>
      <c r="B68" s="50">
        <f>SUM(B10:B67)</f>
        <v>29633.600000000006</v>
      </c>
      <c r="C68" s="50">
        <f>SUM(C10:C67)</f>
        <v>13412.1</v>
      </c>
      <c r="D68" s="50">
        <f>SUM(D10:D67)</f>
        <v>10403.915000000006</v>
      </c>
      <c r="E68" s="50">
        <f>SUM(E10:E67)</f>
        <v>8746.199999999995</v>
      </c>
      <c r="F68" s="60">
        <f t="shared" si="0"/>
        <v>1657.715000000011</v>
      </c>
      <c r="G68" s="50">
        <f>D68/B68*100</f>
        <v>35.108508584849645</v>
      </c>
      <c r="H68" s="50">
        <f>D68/C68*100</f>
        <v>77.57111116081752</v>
      </c>
      <c r="I68" s="14"/>
    </row>
    <row r="69" spans="1:9" ht="38.25">
      <c r="A69" s="9" t="s">
        <v>94</v>
      </c>
      <c r="B69" s="55">
        <v>541</v>
      </c>
      <c r="C69" s="48">
        <v>310</v>
      </c>
      <c r="D69" s="48">
        <v>264.83</v>
      </c>
      <c r="E69" s="48">
        <v>228.9</v>
      </c>
      <c r="F69" s="58">
        <f t="shared" si="0"/>
        <v>35.92999999999998</v>
      </c>
      <c r="G69" s="48">
        <f>D69/B69*100</f>
        <v>48.95194085027726</v>
      </c>
      <c r="H69" s="48">
        <f>D69/C69*100</f>
        <v>85.42903225806451</v>
      </c>
      <c r="I69" s="89"/>
    </row>
    <row r="70" spans="1:9" ht="38.25">
      <c r="A70" s="9" t="s">
        <v>95</v>
      </c>
      <c r="B70" s="55">
        <v>9085.8</v>
      </c>
      <c r="C70" s="48">
        <v>4145</v>
      </c>
      <c r="D70" s="48">
        <v>2903.697</v>
      </c>
      <c r="E70" s="48">
        <v>3043.2</v>
      </c>
      <c r="F70" s="58">
        <f t="shared" si="0"/>
        <v>-139.5029999999997</v>
      </c>
      <c r="G70" s="48">
        <f aca="true" t="shared" si="3" ref="G70:G75">D70/B70*100</f>
        <v>31.958627748794825</v>
      </c>
      <c r="H70" s="48">
        <f aca="true" t="shared" si="4" ref="H70:H75">D70/C70*100</f>
        <v>70.05300361881785</v>
      </c>
      <c r="I70" s="5"/>
    </row>
    <row r="71" spans="1:9" ht="38.25">
      <c r="A71" s="9" t="s">
        <v>83</v>
      </c>
      <c r="B71" s="55">
        <v>398.3</v>
      </c>
      <c r="C71" s="48">
        <v>217</v>
      </c>
      <c r="D71" s="48">
        <v>163.106</v>
      </c>
      <c r="E71" s="48">
        <v>142.3</v>
      </c>
      <c r="F71" s="73">
        <f t="shared" si="0"/>
        <v>20.805999999999983</v>
      </c>
      <c r="G71" s="48">
        <f t="shared" si="3"/>
        <v>40.95053979412503</v>
      </c>
      <c r="H71" s="48">
        <f t="shared" si="4"/>
        <v>75.16405529953917</v>
      </c>
      <c r="I71" s="5"/>
    </row>
    <row r="72" spans="1:9" ht="38.25">
      <c r="A72" s="9" t="s">
        <v>89</v>
      </c>
      <c r="B72" s="55">
        <v>72</v>
      </c>
      <c r="C72" s="48">
        <v>51.5</v>
      </c>
      <c r="D72" s="48">
        <v>6.697</v>
      </c>
      <c r="E72" s="61">
        <v>9.5</v>
      </c>
      <c r="F72" s="58">
        <f>D72-E72</f>
        <v>-2.803</v>
      </c>
      <c r="G72" s="48">
        <f t="shared" si="3"/>
        <v>9.301388888888889</v>
      </c>
      <c r="H72" s="48">
        <f t="shared" si="4"/>
        <v>13.003883495145633</v>
      </c>
      <c r="I72" s="5"/>
    </row>
    <row r="73" spans="1:9" ht="38.25">
      <c r="A73" s="9" t="s">
        <v>84</v>
      </c>
      <c r="B73" s="55">
        <v>1317.7</v>
      </c>
      <c r="C73" s="48">
        <v>330</v>
      </c>
      <c r="D73" s="48">
        <v>223.985</v>
      </c>
      <c r="E73" s="48">
        <v>214.4</v>
      </c>
      <c r="F73" s="73">
        <f t="shared" si="0"/>
        <v>9.585000000000008</v>
      </c>
      <c r="G73" s="48">
        <f t="shared" si="3"/>
        <v>16.998178644608032</v>
      </c>
      <c r="H73" s="48">
        <f t="shared" si="4"/>
        <v>67.87424242424242</v>
      </c>
      <c r="I73" s="5"/>
    </row>
    <row r="74" spans="1:9" ht="25.5">
      <c r="A74" s="9" t="s">
        <v>15</v>
      </c>
      <c r="B74" s="55"/>
      <c r="C74" s="48"/>
      <c r="D74" s="48">
        <v>119.129</v>
      </c>
      <c r="E74" s="61"/>
      <c r="F74" s="73"/>
      <c r="G74" s="48" t="e">
        <f t="shared" si="3"/>
        <v>#DIV/0!</v>
      </c>
      <c r="H74" s="48" t="e">
        <f t="shared" si="4"/>
        <v>#DIV/0!</v>
      </c>
      <c r="I74" s="89"/>
    </row>
    <row r="75" spans="1:9" ht="25.5">
      <c r="A75" s="9" t="s">
        <v>3</v>
      </c>
      <c r="B75" s="55">
        <v>150</v>
      </c>
      <c r="C75" s="48"/>
      <c r="D75" s="48">
        <v>8</v>
      </c>
      <c r="E75" s="61"/>
      <c r="F75" s="73"/>
      <c r="G75" s="48">
        <f t="shared" si="3"/>
        <v>5.333333333333334</v>
      </c>
      <c r="H75" s="48" t="e">
        <f t="shared" si="4"/>
        <v>#DIV/0!</v>
      </c>
      <c r="I75" s="5"/>
    </row>
    <row r="76" spans="1:9" ht="15">
      <c r="A76" s="11" t="s">
        <v>44</v>
      </c>
      <c r="B76" s="50">
        <f>SUM(B69:B75)</f>
        <v>11564.8</v>
      </c>
      <c r="C76" s="50">
        <f>SUM(C69:C75)</f>
        <v>5053.5</v>
      </c>
      <c r="D76" s="50">
        <f>SUM(D69:D75)</f>
        <v>3689.444</v>
      </c>
      <c r="E76" s="50">
        <f>SUM(E69:E75)</f>
        <v>3638.3</v>
      </c>
      <c r="F76" s="60">
        <f t="shared" si="0"/>
        <v>51.14399999999978</v>
      </c>
      <c r="G76" s="50">
        <f>D76/B76*100</f>
        <v>31.90235888212507</v>
      </c>
      <c r="H76" s="50">
        <f>D76/C76*100</f>
        <v>73.00769763530226</v>
      </c>
      <c r="I76" s="14"/>
    </row>
    <row r="77" spans="1:9" ht="15">
      <c r="A77" s="11" t="s">
        <v>36</v>
      </c>
      <c r="B77" s="50">
        <f>B76+B68</f>
        <v>41198.40000000001</v>
      </c>
      <c r="C77" s="50">
        <f>C76+C68</f>
        <v>18465.6</v>
      </c>
      <c r="D77" s="50">
        <f>D76+D68</f>
        <v>14093.359000000006</v>
      </c>
      <c r="E77" s="50">
        <f>E76+E68</f>
        <v>12384.499999999996</v>
      </c>
      <c r="F77" s="60">
        <f t="shared" si="0"/>
        <v>1708.8590000000095</v>
      </c>
      <c r="G77" s="50">
        <f>D77/B77*100</f>
        <v>34.20851052468058</v>
      </c>
      <c r="H77" s="50">
        <f>D77/C77*100</f>
        <v>76.32223702452131</v>
      </c>
      <c r="I77" s="14"/>
    </row>
    <row r="78" spans="1:9" ht="25.5">
      <c r="A78" s="9" t="s">
        <v>82</v>
      </c>
      <c r="B78" s="55">
        <v>38752</v>
      </c>
      <c r="C78" s="48"/>
      <c r="D78" s="48">
        <v>16146.665</v>
      </c>
      <c r="E78" s="48"/>
      <c r="F78" s="48"/>
      <c r="G78" s="48">
        <f>D78/B78*100</f>
        <v>41.66666236581338</v>
      </c>
      <c r="H78" s="48" t="e">
        <f>D78/C78*100</f>
        <v>#DIV/0!</v>
      </c>
      <c r="I78" s="5"/>
    </row>
    <row r="79" spans="1:9" ht="38.25" hidden="1">
      <c r="A79" s="9" t="s">
        <v>319</v>
      </c>
      <c r="B79" s="55"/>
      <c r="C79" s="48"/>
      <c r="D79" s="48"/>
      <c r="E79" s="48"/>
      <c r="F79" s="48"/>
      <c r="G79" s="48" t="e">
        <f aca="true" t="shared" si="5" ref="G79:G133">D79/B79*100</f>
        <v>#DIV/0!</v>
      </c>
      <c r="H79" s="48" t="e">
        <f aca="true" t="shared" si="6" ref="H79:H133">D79/C79*100</f>
        <v>#DIV/0!</v>
      </c>
      <c r="I79" s="5"/>
    </row>
    <row r="80" spans="1:9" ht="15" hidden="1">
      <c r="A80" s="9" t="s">
        <v>22</v>
      </c>
      <c r="B80" s="55"/>
      <c r="C80" s="48"/>
      <c r="D80" s="48"/>
      <c r="E80" s="48"/>
      <c r="F80" s="48"/>
      <c r="G80" s="48" t="e">
        <f t="shared" si="5"/>
        <v>#DIV/0!</v>
      </c>
      <c r="H80" s="48" t="e">
        <f t="shared" si="6"/>
        <v>#DIV/0!</v>
      </c>
      <c r="I80" s="5"/>
    </row>
    <row r="81" spans="1:9" ht="51" hidden="1">
      <c r="A81" s="9" t="s">
        <v>124</v>
      </c>
      <c r="B81" s="55"/>
      <c r="C81" s="48"/>
      <c r="D81" s="48"/>
      <c r="E81" s="48"/>
      <c r="F81" s="48"/>
      <c r="G81" s="48" t="e">
        <f t="shared" si="5"/>
        <v>#DIV/0!</v>
      </c>
      <c r="H81" s="48" t="e">
        <f t="shared" si="6"/>
        <v>#DIV/0!</v>
      </c>
      <c r="I81" s="5"/>
    </row>
    <row r="82" spans="1:9" ht="63.75" hidden="1">
      <c r="A82" s="9" t="s">
        <v>237</v>
      </c>
      <c r="B82" s="55"/>
      <c r="C82" s="48"/>
      <c r="D82" s="48"/>
      <c r="E82" s="48"/>
      <c r="F82" s="48"/>
      <c r="G82" s="48" t="e">
        <f t="shared" si="5"/>
        <v>#DIV/0!</v>
      </c>
      <c r="H82" s="48" t="e">
        <f t="shared" si="6"/>
        <v>#DIV/0!</v>
      </c>
      <c r="I82" s="5"/>
    </row>
    <row r="83" spans="1:9" ht="38.25" hidden="1">
      <c r="A83" s="9" t="s">
        <v>238</v>
      </c>
      <c r="B83" s="55"/>
      <c r="C83" s="48"/>
      <c r="D83" s="48"/>
      <c r="E83" s="48"/>
      <c r="F83" s="48"/>
      <c r="G83" s="48" t="e">
        <f t="shared" si="5"/>
        <v>#DIV/0!</v>
      </c>
      <c r="H83" s="48" t="e">
        <f t="shared" si="6"/>
        <v>#DIV/0!</v>
      </c>
      <c r="I83" s="5"/>
    </row>
    <row r="84" spans="1:9" ht="51" hidden="1">
      <c r="A84" s="9" t="s">
        <v>239</v>
      </c>
      <c r="B84" s="55"/>
      <c r="C84" s="48"/>
      <c r="D84" s="48"/>
      <c r="E84" s="48"/>
      <c r="F84" s="48"/>
      <c r="G84" s="48" t="e">
        <f t="shared" si="5"/>
        <v>#DIV/0!</v>
      </c>
      <c r="H84" s="48" t="e">
        <f t="shared" si="6"/>
        <v>#DIV/0!</v>
      </c>
      <c r="I84" s="5"/>
    </row>
    <row r="85" spans="1:9" ht="38.25">
      <c r="A85" s="9" t="s">
        <v>410</v>
      </c>
      <c r="B85" s="55">
        <v>1070.9</v>
      </c>
      <c r="C85" s="48"/>
      <c r="D85" s="48">
        <v>1070.9</v>
      </c>
      <c r="E85" s="48"/>
      <c r="F85" s="48"/>
      <c r="G85" s="48">
        <f t="shared" si="5"/>
        <v>100</v>
      </c>
      <c r="H85" s="48" t="e">
        <f t="shared" si="6"/>
        <v>#DIV/0!</v>
      </c>
      <c r="I85" s="5"/>
    </row>
    <row r="86" spans="1:9" ht="25.5">
      <c r="A86" s="9" t="s">
        <v>409</v>
      </c>
      <c r="B86" s="55">
        <v>298.74</v>
      </c>
      <c r="C86" s="48"/>
      <c r="D86" s="48"/>
      <c r="E86" s="48"/>
      <c r="F86" s="48"/>
      <c r="G86" s="48">
        <f t="shared" si="5"/>
        <v>0</v>
      </c>
      <c r="H86" s="48" t="e">
        <f t="shared" si="6"/>
        <v>#DIV/0!</v>
      </c>
      <c r="I86" s="5"/>
    </row>
    <row r="87" spans="1:9" ht="27.75" customHeight="1">
      <c r="A87" s="9" t="s">
        <v>109</v>
      </c>
      <c r="B87" s="55">
        <v>551.64</v>
      </c>
      <c r="C87" s="48"/>
      <c r="D87" s="48"/>
      <c r="E87" s="48"/>
      <c r="F87" s="48"/>
      <c r="G87" s="48">
        <f t="shared" si="5"/>
        <v>0</v>
      </c>
      <c r="H87" s="48" t="e">
        <f t="shared" si="6"/>
        <v>#DIV/0!</v>
      </c>
      <c r="I87" s="5"/>
    </row>
    <row r="88" spans="1:9" ht="27.75" customHeight="1">
      <c r="A88" s="9" t="s">
        <v>411</v>
      </c>
      <c r="B88" s="55"/>
      <c r="C88" s="48"/>
      <c r="D88" s="48">
        <v>432.1</v>
      </c>
      <c r="E88" s="48"/>
      <c r="F88" s="48"/>
      <c r="G88" s="48" t="e">
        <f t="shared" si="5"/>
        <v>#DIV/0!</v>
      </c>
      <c r="H88" s="48" t="e">
        <f t="shared" si="6"/>
        <v>#DIV/0!</v>
      </c>
      <c r="I88" s="5"/>
    </row>
    <row r="89" spans="1:9" s="16" customFormat="1" ht="25.5">
      <c r="A89" s="18" t="s">
        <v>339</v>
      </c>
      <c r="B89" s="55">
        <v>3200</v>
      </c>
      <c r="C89" s="57"/>
      <c r="D89" s="57">
        <v>1006.5</v>
      </c>
      <c r="E89" s="57"/>
      <c r="F89" s="57"/>
      <c r="G89" s="48">
        <f t="shared" si="5"/>
        <v>31.453125</v>
      </c>
      <c r="H89" s="48" t="e">
        <f t="shared" si="6"/>
        <v>#DIV/0!</v>
      </c>
      <c r="I89" s="14"/>
    </row>
    <row r="90" spans="1:9" s="16" customFormat="1" ht="25.5">
      <c r="A90" s="18" t="s">
        <v>340</v>
      </c>
      <c r="B90" s="55">
        <v>16972.7</v>
      </c>
      <c r="C90" s="57"/>
      <c r="D90" s="57">
        <v>6506.65</v>
      </c>
      <c r="E90" s="57"/>
      <c r="F90" s="57"/>
      <c r="G90" s="48">
        <f t="shared" si="5"/>
        <v>38.335974830168446</v>
      </c>
      <c r="H90" s="48" t="e">
        <f t="shared" si="6"/>
        <v>#DIV/0!</v>
      </c>
      <c r="I90" s="17"/>
    </row>
    <row r="91" spans="1:9" ht="25.5">
      <c r="A91" s="9" t="s">
        <v>327</v>
      </c>
      <c r="B91" s="55">
        <v>15327.104</v>
      </c>
      <c r="C91" s="48"/>
      <c r="D91" s="48">
        <v>2710.07</v>
      </c>
      <c r="E91" s="48"/>
      <c r="F91" s="48"/>
      <c r="G91" s="48">
        <f t="shared" si="5"/>
        <v>17.681552888269046</v>
      </c>
      <c r="H91" s="48" t="e">
        <f t="shared" si="6"/>
        <v>#DIV/0!</v>
      </c>
      <c r="I91" s="5"/>
    </row>
    <row r="92" spans="1:9" ht="25.5">
      <c r="A92" s="9" t="s">
        <v>326</v>
      </c>
      <c r="B92" s="55">
        <v>600</v>
      </c>
      <c r="C92" s="48"/>
      <c r="D92" s="48">
        <v>190</v>
      </c>
      <c r="E92" s="48"/>
      <c r="F92" s="48"/>
      <c r="G92" s="48">
        <f t="shared" si="5"/>
        <v>31.666666666666664</v>
      </c>
      <c r="H92" s="48" t="e">
        <f t="shared" si="6"/>
        <v>#DIV/0!</v>
      </c>
      <c r="I92" s="5"/>
    </row>
    <row r="93" spans="1:9" ht="28.5" customHeight="1">
      <c r="A93" s="9" t="s">
        <v>338</v>
      </c>
      <c r="B93" s="55">
        <v>26168</v>
      </c>
      <c r="C93" s="48"/>
      <c r="D93" s="48">
        <v>4244.666</v>
      </c>
      <c r="E93" s="48"/>
      <c r="F93" s="48"/>
      <c r="G93" s="48">
        <f t="shared" si="5"/>
        <v>16.220826964231122</v>
      </c>
      <c r="H93" s="48" t="e">
        <f t="shared" si="6"/>
        <v>#DIV/0!</v>
      </c>
      <c r="I93" s="5"/>
    </row>
    <row r="94" spans="1:9" ht="25.5" hidden="1">
      <c r="A94" s="9" t="s">
        <v>79</v>
      </c>
      <c r="B94" s="55"/>
      <c r="C94" s="48"/>
      <c r="D94" s="48"/>
      <c r="E94" s="48"/>
      <c r="F94" s="48"/>
      <c r="G94" s="48" t="e">
        <f t="shared" si="5"/>
        <v>#DIV/0!</v>
      </c>
      <c r="H94" s="48" t="e">
        <f t="shared" si="6"/>
        <v>#DIV/0!</v>
      </c>
      <c r="I94" s="5"/>
    </row>
    <row r="95" spans="1:9" s="16" customFormat="1" ht="25.5">
      <c r="A95" s="18" t="s">
        <v>322</v>
      </c>
      <c r="B95" s="55">
        <v>1866</v>
      </c>
      <c r="C95" s="57"/>
      <c r="D95" s="57">
        <v>570</v>
      </c>
      <c r="E95" s="57"/>
      <c r="F95" s="57"/>
      <c r="G95" s="48">
        <f t="shared" si="5"/>
        <v>30.54662379421222</v>
      </c>
      <c r="H95" s="48" t="e">
        <f t="shared" si="6"/>
        <v>#DIV/0!</v>
      </c>
      <c r="I95" s="17"/>
    </row>
    <row r="96" spans="1:9" s="16" customFormat="1" ht="38.25">
      <c r="A96" s="18" t="s">
        <v>151</v>
      </c>
      <c r="B96" s="55"/>
      <c r="C96" s="57"/>
      <c r="D96" s="57"/>
      <c r="E96" s="57"/>
      <c r="F96" s="57"/>
      <c r="G96" s="48" t="e">
        <f t="shared" si="5"/>
        <v>#DIV/0!</v>
      </c>
      <c r="H96" s="48" t="e">
        <f t="shared" si="6"/>
        <v>#DIV/0!</v>
      </c>
      <c r="I96" s="17"/>
    </row>
    <row r="97" spans="1:9" s="16" customFormat="1" ht="51">
      <c r="A97" s="18" t="s">
        <v>152</v>
      </c>
      <c r="B97" s="55"/>
      <c r="C97" s="57"/>
      <c r="D97" s="57"/>
      <c r="E97" s="57"/>
      <c r="F97" s="57"/>
      <c r="G97" s="48" t="e">
        <f t="shared" si="5"/>
        <v>#DIV/0!</v>
      </c>
      <c r="H97" s="48" t="e">
        <f t="shared" si="6"/>
        <v>#DIV/0!</v>
      </c>
      <c r="I97" s="17"/>
    </row>
    <row r="98" spans="1:9" ht="38.25">
      <c r="A98" s="18" t="s">
        <v>290</v>
      </c>
      <c r="B98" s="55">
        <v>570.9</v>
      </c>
      <c r="C98" s="48"/>
      <c r="D98" s="57">
        <v>285.4</v>
      </c>
      <c r="E98" s="57"/>
      <c r="F98" s="57"/>
      <c r="G98" s="48">
        <f t="shared" si="5"/>
        <v>49.99124189875635</v>
      </c>
      <c r="H98" s="48" t="e">
        <f t="shared" si="6"/>
        <v>#DIV/0!</v>
      </c>
      <c r="I98" s="5"/>
    </row>
    <row r="99" spans="1:9" ht="38.25">
      <c r="A99" s="18" t="s">
        <v>292</v>
      </c>
      <c r="B99" s="55">
        <v>1100</v>
      </c>
      <c r="C99" s="48"/>
      <c r="D99" s="57">
        <v>296.2</v>
      </c>
      <c r="E99" s="57"/>
      <c r="F99" s="57"/>
      <c r="G99" s="48">
        <f t="shared" si="5"/>
        <v>26.927272727272726</v>
      </c>
      <c r="H99" s="48" t="e">
        <f t="shared" si="6"/>
        <v>#DIV/0!</v>
      </c>
      <c r="I99" s="5"/>
    </row>
    <row r="100" spans="1:9" ht="38.25">
      <c r="A100" s="18" t="s">
        <v>294</v>
      </c>
      <c r="B100" s="55">
        <v>57</v>
      </c>
      <c r="C100" s="48"/>
      <c r="D100" s="57">
        <v>9</v>
      </c>
      <c r="E100" s="57"/>
      <c r="F100" s="57"/>
      <c r="G100" s="48">
        <f t="shared" si="5"/>
        <v>15.789473684210526</v>
      </c>
      <c r="H100" s="48" t="e">
        <f t="shared" si="6"/>
        <v>#DIV/0!</v>
      </c>
      <c r="I100" s="5"/>
    </row>
    <row r="101" spans="1:10" ht="51">
      <c r="A101" s="18" t="s">
        <v>343</v>
      </c>
      <c r="B101" s="55">
        <v>69270</v>
      </c>
      <c r="C101" s="48"/>
      <c r="D101" s="57">
        <v>22948.1</v>
      </c>
      <c r="E101" s="57"/>
      <c r="F101" s="57"/>
      <c r="G101" s="48">
        <f t="shared" si="5"/>
        <v>33.128482748664645</v>
      </c>
      <c r="H101" s="48" t="e">
        <f t="shared" si="6"/>
        <v>#DIV/0!</v>
      </c>
      <c r="I101" s="89"/>
      <c r="J101" s="85"/>
    </row>
    <row r="102" spans="1:9" ht="102">
      <c r="A102" s="18" t="s">
        <v>344</v>
      </c>
      <c r="B102" s="55">
        <v>400</v>
      </c>
      <c r="C102" s="48"/>
      <c r="D102" s="57">
        <v>91.9</v>
      </c>
      <c r="E102" s="57"/>
      <c r="F102" s="57"/>
      <c r="G102" s="48">
        <f t="shared" si="5"/>
        <v>22.975</v>
      </c>
      <c r="H102" s="48" t="e">
        <f t="shared" si="6"/>
        <v>#DIV/0!</v>
      </c>
      <c r="I102" s="5"/>
    </row>
    <row r="103" spans="1:9" ht="153">
      <c r="A103" s="18" t="s">
        <v>347</v>
      </c>
      <c r="B103" s="55">
        <v>70</v>
      </c>
      <c r="C103" s="48"/>
      <c r="D103" s="57">
        <v>52.5</v>
      </c>
      <c r="E103" s="57"/>
      <c r="F103" s="57"/>
      <c r="G103" s="48">
        <f t="shared" si="5"/>
        <v>75</v>
      </c>
      <c r="H103" s="48" t="e">
        <f t="shared" si="6"/>
        <v>#DIV/0!</v>
      </c>
      <c r="I103" s="5"/>
    </row>
    <row r="104" spans="1:9" ht="76.5">
      <c r="A104" s="18" t="s">
        <v>348</v>
      </c>
      <c r="B104" s="55">
        <v>3204.08</v>
      </c>
      <c r="C104" s="48"/>
      <c r="D104" s="57">
        <v>1766.469</v>
      </c>
      <c r="E104" s="57"/>
      <c r="F104" s="57"/>
      <c r="G104" s="48">
        <f t="shared" si="5"/>
        <v>55.131863124516244</v>
      </c>
      <c r="H104" s="48" t="e">
        <f t="shared" si="6"/>
        <v>#DIV/0!</v>
      </c>
      <c r="I104" s="5"/>
    </row>
    <row r="105" spans="1:9" ht="153">
      <c r="A105" s="18" t="s">
        <v>102</v>
      </c>
      <c r="B105" s="55">
        <v>270.6</v>
      </c>
      <c r="C105" s="48"/>
      <c r="D105" s="57">
        <v>54.2</v>
      </c>
      <c r="E105" s="57"/>
      <c r="F105" s="57"/>
      <c r="G105" s="48">
        <f t="shared" si="5"/>
        <v>20.029563932002954</v>
      </c>
      <c r="H105" s="48" t="e">
        <f t="shared" si="6"/>
        <v>#DIV/0!</v>
      </c>
      <c r="I105" s="5"/>
    </row>
    <row r="106" spans="1:9" ht="153">
      <c r="A106" s="18" t="s">
        <v>105</v>
      </c>
      <c r="B106" s="55">
        <v>25.2</v>
      </c>
      <c r="C106" s="48"/>
      <c r="D106" s="57">
        <v>5.9</v>
      </c>
      <c r="E106" s="57"/>
      <c r="F106" s="57"/>
      <c r="G106" s="48">
        <f t="shared" si="5"/>
        <v>23.412698412698415</v>
      </c>
      <c r="H106" s="48" t="e">
        <f t="shared" si="6"/>
        <v>#DIV/0!</v>
      </c>
      <c r="I106" s="5"/>
    </row>
    <row r="107" spans="1:9" ht="153">
      <c r="A107" s="18" t="s">
        <v>106</v>
      </c>
      <c r="B107" s="55">
        <v>220.2</v>
      </c>
      <c r="C107" s="48"/>
      <c r="D107" s="57">
        <v>52.4</v>
      </c>
      <c r="E107" s="57"/>
      <c r="F107" s="57"/>
      <c r="G107" s="48">
        <f t="shared" si="5"/>
        <v>23.79654859218892</v>
      </c>
      <c r="H107" s="48" t="e">
        <f t="shared" si="6"/>
        <v>#DIV/0!</v>
      </c>
      <c r="I107" s="5"/>
    </row>
    <row r="108" spans="1:9" ht="153">
      <c r="A108" s="18" t="s">
        <v>108</v>
      </c>
      <c r="B108" s="55">
        <v>6609.4</v>
      </c>
      <c r="C108" s="48"/>
      <c r="D108" s="57">
        <v>4098.6</v>
      </c>
      <c r="E108" s="57"/>
      <c r="F108" s="57"/>
      <c r="G108" s="48">
        <f t="shared" si="5"/>
        <v>62.011680334069666</v>
      </c>
      <c r="H108" s="48" t="e">
        <f t="shared" si="6"/>
        <v>#DIV/0!</v>
      </c>
      <c r="I108" s="5"/>
    </row>
    <row r="109" spans="1:9" ht="153">
      <c r="A109" s="18" t="s">
        <v>143</v>
      </c>
      <c r="B109" s="55">
        <v>291.6</v>
      </c>
      <c r="C109" s="48"/>
      <c r="D109" s="57">
        <v>159.6</v>
      </c>
      <c r="E109" s="57"/>
      <c r="F109" s="57"/>
      <c r="G109" s="48">
        <f t="shared" si="5"/>
        <v>54.73251028806584</v>
      </c>
      <c r="H109" s="48" t="e">
        <f t="shared" si="6"/>
        <v>#DIV/0!</v>
      </c>
      <c r="I109" s="5"/>
    </row>
    <row r="110" spans="1:9" ht="51">
      <c r="A110" s="9" t="s">
        <v>119</v>
      </c>
      <c r="B110" s="55">
        <v>1948</v>
      </c>
      <c r="C110" s="48"/>
      <c r="D110" s="57">
        <v>649.2</v>
      </c>
      <c r="E110" s="57"/>
      <c r="F110" s="57"/>
      <c r="G110" s="48">
        <f t="shared" si="5"/>
        <v>33.3264887063655</v>
      </c>
      <c r="H110" s="48" t="e">
        <f t="shared" si="6"/>
        <v>#DIV/0!</v>
      </c>
      <c r="I110" s="5"/>
    </row>
    <row r="111" spans="1:9" ht="51">
      <c r="A111" s="9" t="s">
        <v>120</v>
      </c>
      <c r="B111" s="55">
        <v>316</v>
      </c>
      <c r="C111" s="48"/>
      <c r="D111" s="57">
        <v>65.4</v>
      </c>
      <c r="E111" s="57"/>
      <c r="F111" s="57"/>
      <c r="G111" s="48">
        <f t="shared" si="5"/>
        <v>20.69620253164557</v>
      </c>
      <c r="H111" s="48" t="e">
        <f t="shared" si="6"/>
        <v>#DIV/0!</v>
      </c>
      <c r="I111" s="5"/>
    </row>
    <row r="112" spans="1:9" ht="63.75">
      <c r="A112" s="9" t="s">
        <v>137</v>
      </c>
      <c r="B112" s="55">
        <v>4.1</v>
      </c>
      <c r="C112" s="48"/>
      <c r="D112" s="57">
        <v>2</v>
      </c>
      <c r="E112" s="57"/>
      <c r="F112" s="57"/>
      <c r="G112" s="48">
        <f t="shared" si="5"/>
        <v>48.78048780487806</v>
      </c>
      <c r="H112" s="48" t="e">
        <f t="shared" si="6"/>
        <v>#DIV/0!</v>
      </c>
      <c r="I112" s="5"/>
    </row>
    <row r="113" spans="1:9" ht="63.75">
      <c r="A113" s="9" t="s">
        <v>138</v>
      </c>
      <c r="B113" s="55">
        <v>4.4</v>
      </c>
      <c r="C113" s="48"/>
      <c r="D113" s="57">
        <v>0</v>
      </c>
      <c r="E113" s="57"/>
      <c r="F113" s="57"/>
      <c r="G113" s="48">
        <f t="shared" si="5"/>
        <v>0</v>
      </c>
      <c r="H113" s="48" t="e">
        <f t="shared" si="6"/>
        <v>#DIV/0!</v>
      </c>
      <c r="I113" s="5"/>
    </row>
    <row r="114" spans="1:9" ht="102">
      <c r="A114" s="9" t="s">
        <v>88</v>
      </c>
      <c r="B114" s="55">
        <v>254</v>
      </c>
      <c r="C114" s="48"/>
      <c r="D114" s="57"/>
      <c r="E114" s="57"/>
      <c r="F114" s="57"/>
      <c r="G114" s="48">
        <f t="shared" si="5"/>
        <v>0</v>
      </c>
      <c r="H114" s="48" t="e">
        <f t="shared" si="6"/>
        <v>#DIV/0!</v>
      </c>
      <c r="I114" s="5"/>
    </row>
    <row r="115" spans="1:9" ht="63.75">
      <c r="A115" s="9" t="s">
        <v>72</v>
      </c>
      <c r="B115" s="55">
        <v>2550</v>
      </c>
      <c r="C115" s="48"/>
      <c r="D115" s="57">
        <v>0</v>
      </c>
      <c r="E115" s="57"/>
      <c r="F115" s="57"/>
      <c r="G115" s="48">
        <f t="shared" si="5"/>
        <v>0</v>
      </c>
      <c r="H115" s="48" t="e">
        <f t="shared" si="6"/>
        <v>#DIV/0!</v>
      </c>
      <c r="I115" s="5"/>
    </row>
    <row r="116" spans="1:9" ht="38.25">
      <c r="A116" s="9" t="s">
        <v>378</v>
      </c>
      <c r="B116" s="55">
        <v>4247</v>
      </c>
      <c r="C116" s="48"/>
      <c r="D116" s="57">
        <v>1150</v>
      </c>
      <c r="E116" s="57"/>
      <c r="F116" s="57"/>
      <c r="G116" s="48">
        <f t="shared" si="5"/>
        <v>27.077937367553567</v>
      </c>
      <c r="H116" s="48" t="e">
        <f t="shared" si="6"/>
        <v>#DIV/0!</v>
      </c>
      <c r="I116" s="5"/>
    </row>
    <row r="117" spans="1:9" ht="63.75">
      <c r="A117" s="9" t="s">
        <v>377</v>
      </c>
      <c r="B117" s="55">
        <v>1836</v>
      </c>
      <c r="C117" s="48"/>
      <c r="D117" s="57">
        <v>553</v>
      </c>
      <c r="E117" s="57"/>
      <c r="F117" s="57"/>
      <c r="G117" s="48">
        <f t="shared" si="5"/>
        <v>30.119825708061004</v>
      </c>
      <c r="H117" s="48" t="e">
        <f t="shared" si="6"/>
        <v>#DIV/0!</v>
      </c>
      <c r="I117" s="5"/>
    </row>
    <row r="118" spans="1:9" ht="140.25">
      <c r="A118" s="9" t="s">
        <v>295</v>
      </c>
      <c r="B118" s="55"/>
      <c r="C118" s="48"/>
      <c r="D118" s="48">
        <v>0</v>
      </c>
      <c r="E118" s="48"/>
      <c r="F118" s="48"/>
      <c r="G118" s="48" t="e">
        <f t="shared" si="5"/>
        <v>#DIV/0!</v>
      </c>
      <c r="H118" s="48" t="e">
        <f t="shared" si="6"/>
        <v>#DIV/0!</v>
      </c>
      <c r="I118" s="5"/>
    </row>
    <row r="119" spans="1:9" ht="114.75">
      <c r="A119" s="9" t="s">
        <v>299</v>
      </c>
      <c r="B119" s="55"/>
      <c r="C119" s="48"/>
      <c r="D119" s="48">
        <v>0</v>
      </c>
      <c r="E119" s="48"/>
      <c r="F119" s="48"/>
      <c r="G119" s="48" t="e">
        <f t="shared" si="5"/>
        <v>#DIV/0!</v>
      </c>
      <c r="H119" s="48" t="e">
        <f t="shared" si="6"/>
        <v>#DIV/0!</v>
      </c>
      <c r="I119" s="5"/>
    </row>
    <row r="120" spans="1:9" ht="102">
      <c r="A120" s="9" t="s">
        <v>296</v>
      </c>
      <c r="B120" s="55"/>
      <c r="C120" s="48"/>
      <c r="D120" s="48">
        <v>0</v>
      </c>
      <c r="E120" s="48"/>
      <c r="F120" s="48"/>
      <c r="G120" s="48" t="e">
        <f t="shared" si="5"/>
        <v>#DIV/0!</v>
      </c>
      <c r="H120" s="48" t="e">
        <f t="shared" si="6"/>
        <v>#DIV/0!</v>
      </c>
      <c r="I120" s="5"/>
    </row>
    <row r="121" spans="1:9" ht="51">
      <c r="A121" s="9" t="s">
        <v>198</v>
      </c>
      <c r="B121" s="55">
        <v>237</v>
      </c>
      <c r="C121" s="48"/>
      <c r="D121" s="48">
        <v>91.637</v>
      </c>
      <c r="E121" s="48"/>
      <c r="F121" s="48"/>
      <c r="G121" s="48">
        <f t="shared" si="5"/>
        <v>38.665400843881855</v>
      </c>
      <c r="H121" s="48" t="e">
        <f t="shared" si="6"/>
        <v>#DIV/0!</v>
      </c>
      <c r="I121" s="5"/>
    </row>
    <row r="122" spans="1:9" ht="63.75">
      <c r="A122" s="9" t="s">
        <v>19</v>
      </c>
      <c r="B122" s="55">
        <v>425</v>
      </c>
      <c r="C122" s="48"/>
      <c r="D122" s="48">
        <v>425</v>
      </c>
      <c r="E122" s="48"/>
      <c r="F122" s="48"/>
      <c r="G122" s="48">
        <f t="shared" si="5"/>
        <v>100</v>
      </c>
      <c r="H122" s="48" t="e">
        <f t="shared" si="6"/>
        <v>#DIV/0!</v>
      </c>
      <c r="I122" s="5"/>
    </row>
    <row r="123" spans="1:9" ht="66.75" customHeight="1">
      <c r="A123" s="9" t="s">
        <v>197</v>
      </c>
      <c r="B123" s="55">
        <v>237</v>
      </c>
      <c r="C123" s="48"/>
      <c r="D123" s="48">
        <v>4.388</v>
      </c>
      <c r="E123" s="48"/>
      <c r="F123" s="48"/>
      <c r="G123" s="48">
        <f t="shared" si="5"/>
        <v>1.851476793248945</v>
      </c>
      <c r="H123" s="48" t="e">
        <f t="shared" si="6"/>
        <v>#DIV/0!</v>
      </c>
      <c r="I123" s="5"/>
    </row>
    <row r="124" spans="1:9" ht="66.75" customHeight="1">
      <c r="A124" s="9" t="s">
        <v>199</v>
      </c>
      <c r="B124" s="55">
        <v>182</v>
      </c>
      <c r="C124" s="48"/>
      <c r="D124" s="48">
        <v>182</v>
      </c>
      <c r="E124" s="48"/>
      <c r="F124" s="48"/>
      <c r="G124" s="48">
        <f t="shared" si="5"/>
        <v>100</v>
      </c>
      <c r="H124" s="48" t="e">
        <f t="shared" si="6"/>
        <v>#DIV/0!</v>
      </c>
      <c r="I124" s="5"/>
    </row>
    <row r="125" spans="1:9" ht="58.5" customHeight="1">
      <c r="A125" s="9" t="s">
        <v>200</v>
      </c>
      <c r="B125" s="55">
        <v>243</v>
      </c>
      <c r="C125" s="48"/>
      <c r="D125" s="48">
        <v>0</v>
      </c>
      <c r="E125" s="48"/>
      <c r="F125" s="48"/>
      <c r="G125" s="48">
        <f t="shared" si="5"/>
        <v>0</v>
      </c>
      <c r="H125" s="48" t="e">
        <f t="shared" si="6"/>
        <v>#DIV/0!</v>
      </c>
      <c r="I125" s="5"/>
    </row>
    <row r="126" spans="1:9" ht="66.75" customHeight="1">
      <c r="A126" s="9" t="s">
        <v>201</v>
      </c>
      <c r="B126" s="55">
        <v>906</v>
      </c>
      <c r="C126" s="48"/>
      <c r="D126" s="48">
        <v>129.925</v>
      </c>
      <c r="E126" s="48"/>
      <c r="F126" s="48"/>
      <c r="G126" s="48">
        <f t="shared" si="5"/>
        <v>14.340507726269317</v>
      </c>
      <c r="H126" s="48" t="e">
        <f t="shared" si="6"/>
        <v>#DIV/0!</v>
      </c>
      <c r="I126" s="5"/>
    </row>
    <row r="127" spans="1:9" ht="51">
      <c r="A127" s="18" t="s">
        <v>190</v>
      </c>
      <c r="B127" s="55">
        <v>42.8</v>
      </c>
      <c r="C127" s="48"/>
      <c r="D127" s="48">
        <v>0</v>
      </c>
      <c r="E127" s="48"/>
      <c r="F127" s="48"/>
      <c r="G127" s="48">
        <f t="shared" si="5"/>
        <v>0</v>
      </c>
      <c r="H127" s="48" t="e">
        <f t="shared" si="6"/>
        <v>#DIV/0!</v>
      </c>
      <c r="I127" s="5"/>
    </row>
    <row r="128" spans="1:9" ht="25.5">
      <c r="A128" s="18" t="s">
        <v>341</v>
      </c>
      <c r="B128" s="55">
        <v>646.3</v>
      </c>
      <c r="C128" s="48"/>
      <c r="D128" s="48">
        <v>0</v>
      </c>
      <c r="E128" s="48"/>
      <c r="F128" s="48"/>
      <c r="G128" s="48">
        <f t="shared" si="5"/>
        <v>0</v>
      </c>
      <c r="H128" s="48" t="e">
        <f t="shared" si="6"/>
        <v>#DIV/0!</v>
      </c>
      <c r="I128" s="5"/>
    </row>
    <row r="129" spans="1:9" ht="63.75">
      <c r="A129" s="9" t="s">
        <v>179</v>
      </c>
      <c r="B129" s="55"/>
      <c r="C129" s="48"/>
      <c r="D129" s="48"/>
      <c r="E129" s="48"/>
      <c r="F129" s="48"/>
      <c r="G129" s="48" t="e">
        <f t="shared" si="5"/>
        <v>#DIV/0!</v>
      </c>
      <c r="H129" s="48" t="e">
        <f t="shared" si="6"/>
        <v>#DIV/0!</v>
      </c>
      <c r="I129" s="5"/>
    </row>
    <row r="130" spans="1:9" ht="53.25" customHeight="1">
      <c r="A130" s="9" t="s">
        <v>93</v>
      </c>
      <c r="B130" s="55"/>
      <c r="C130" s="48"/>
      <c r="D130" s="48">
        <v>-0.488</v>
      </c>
      <c r="E130" s="48"/>
      <c r="F130" s="48"/>
      <c r="G130" s="48" t="e">
        <f t="shared" si="5"/>
        <v>#DIV/0!</v>
      </c>
      <c r="H130" s="48" t="e">
        <f t="shared" si="6"/>
        <v>#DIV/0!</v>
      </c>
      <c r="I130" s="89"/>
    </row>
    <row r="131" spans="1:9" ht="53.25" customHeight="1">
      <c r="A131" s="9" t="s">
        <v>407</v>
      </c>
      <c r="B131" s="55"/>
      <c r="C131" s="48"/>
      <c r="D131" s="48">
        <v>-144.996</v>
      </c>
      <c r="E131" s="48"/>
      <c r="F131" s="48"/>
      <c r="G131" s="48" t="e">
        <f t="shared" si="5"/>
        <v>#DIV/0!</v>
      </c>
      <c r="H131" s="48" t="e">
        <f t="shared" si="6"/>
        <v>#DIV/0!</v>
      </c>
      <c r="I131" s="5"/>
    </row>
    <row r="132" spans="1:9" ht="53.25" customHeight="1">
      <c r="A132" s="9" t="s">
        <v>408</v>
      </c>
      <c r="B132" s="55"/>
      <c r="C132" s="48"/>
      <c r="D132" s="48">
        <v>-82.131</v>
      </c>
      <c r="E132" s="48"/>
      <c r="F132" s="48"/>
      <c r="G132" s="48" t="e">
        <f t="shared" si="5"/>
        <v>#DIV/0!</v>
      </c>
      <c r="H132" s="48" t="e">
        <f t="shared" si="6"/>
        <v>#DIV/0!</v>
      </c>
      <c r="I132" s="5"/>
    </row>
    <row r="133" spans="1:9" ht="54.75" customHeight="1">
      <c r="A133" s="9" t="s">
        <v>180</v>
      </c>
      <c r="B133" s="55"/>
      <c r="C133" s="48"/>
      <c r="D133" s="48">
        <v>-10.305</v>
      </c>
      <c r="E133" s="48"/>
      <c r="F133" s="48"/>
      <c r="G133" s="48" t="e">
        <f t="shared" si="5"/>
        <v>#DIV/0!</v>
      </c>
      <c r="H133" s="48" t="e">
        <f t="shared" si="6"/>
        <v>#DIV/0!</v>
      </c>
      <c r="I133" s="5"/>
    </row>
    <row r="134" spans="1:9" s="16" customFormat="1" ht="15">
      <c r="A134" s="19" t="s">
        <v>38</v>
      </c>
      <c r="B134" s="62">
        <f>SUM(B78:B133)</f>
        <v>200974.664</v>
      </c>
      <c r="C134" s="62">
        <f>SUM(C78:C133)</f>
        <v>0</v>
      </c>
      <c r="D134" s="62">
        <f>SUM(D78:D133)</f>
        <v>65712.45000000003</v>
      </c>
      <c r="E134" s="62">
        <f>SUM(E78:E133)</f>
        <v>0</v>
      </c>
      <c r="F134" s="62"/>
      <c r="G134" s="50">
        <f>D134/B134*100</f>
        <v>32.69688262795157</v>
      </c>
      <c r="H134" s="50" t="e">
        <f>D134/C134*100</f>
        <v>#DIV/0!</v>
      </c>
      <c r="I134" s="17"/>
    </row>
    <row r="135" spans="1:9" ht="15">
      <c r="A135" s="11" t="s">
        <v>39</v>
      </c>
      <c r="B135" s="50">
        <f>B77+B134</f>
        <v>242173.064</v>
      </c>
      <c r="C135" s="50">
        <f>C77+C134</f>
        <v>18465.6</v>
      </c>
      <c r="D135" s="50">
        <f>D77+D134</f>
        <v>79805.80900000004</v>
      </c>
      <c r="E135" s="50">
        <f>E77+E134</f>
        <v>12384.499999999996</v>
      </c>
      <c r="F135" s="63"/>
      <c r="G135" s="50">
        <f>D135/B135*100</f>
        <v>32.95404025610381</v>
      </c>
      <c r="H135" s="50">
        <f>D135/C135*100</f>
        <v>432.18638441209623</v>
      </c>
      <c r="I135" s="14"/>
    </row>
    <row r="136" spans="2:9" ht="12.75">
      <c r="B136" s="2"/>
      <c r="C136" s="2"/>
      <c r="D136" s="2"/>
      <c r="E136" s="2"/>
      <c r="F136" s="2"/>
      <c r="G136" s="2"/>
      <c r="H136" s="2"/>
      <c r="I136" s="2"/>
    </row>
    <row r="137" s="45" customFormat="1" ht="14.25">
      <c r="A137" s="44"/>
    </row>
    <row r="138" s="45" customFormat="1" ht="14.25">
      <c r="A138" s="44" t="s">
        <v>312</v>
      </c>
    </row>
    <row r="139" ht="12.75">
      <c r="A139" s="2" t="s">
        <v>209</v>
      </c>
    </row>
    <row r="140" s="47" customFormat="1" ht="12">
      <c r="A140" s="46" t="s">
        <v>104</v>
      </c>
    </row>
    <row r="141" ht="12.75">
      <c r="A141" s="2"/>
    </row>
    <row r="142" ht="12.75">
      <c r="A142" s="12"/>
    </row>
    <row r="146" ht="12.75">
      <c r="A146"/>
    </row>
  </sheetData>
  <mergeCells count="12">
    <mergeCell ref="C7:C8"/>
    <mergeCell ref="D7:D8"/>
    <mergeCell ref="A1:H1"/>
    <mergeCell ref="E7:E8"/>
    <mergeCell ref="F7:F8"/>
    <mergeCell ref="G7:H7"/>
    <mergeCell ref="A3:H3"/>
    <mergeCell ref="A4:H4"/>
    <mergeCell ref="D6:H6"/>
    <mergeCell ref="A5:H5"/>
    <mergeCell ref="A7:A8"/>
    <mergeCell ref="B7:B8"/>
  </mergeCells>
  <printOptions horizontalCentered="1"/>
  <pageMargins left="0.1968503937007874" right="0" top="0.3937007874015748" bottom="0.3937007874015748" header="0.5118110236220472" footer="0.5118110236220472"/>
  <pageSetup fitToHeight="10" horizontalDpi="600" verticalDpi="600" orientation="portrait" paperSize="9" scale="64" r:id="rId1"/>
  <colBreaks count="1" manualBreakCount="1">
    <brk id="8" max="6553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L181"/>
  <sheetViews>
    <sheetView showGridLines="0" zoomScale="75" zoomScaleNormal="75" workbookViewId="0" topLeftCell="A1">
      <selection activeCell="F18" sqref="F18"/>
    </sheetView>
  </sheetViews>
  <sheetFormatPr defaultColWidth="9.00390625" defaultRowHeight="12.75"/>
  <cols>
    <col min="1" max="1" width="62.25390625" style="10" customWidth="1"/>
    <col min="2" max="2" width="14.875" style="0" customWidth="1"/>
    <col min="3" max="3" width="15.00390625" style="0" customWidth="1"/>
    <col min="4" max="6" width="13.375" style="0" customWidth="1"/>
    <col min="7" max="7" width="10.75390625" style="0" customWidth="1"/>
    <col min="8" max="8" width="12.375" style="0" customWidth="1"/>
    <col min="10" max="10" width="9.125" style="0" hidden="1" customWidth="1"/>
    <col min="11" max="11" width="11.625" style="0" customWidth="1"/>
  </cols>
  <sheetData>
    <row r="1" spans="1:10" ht="15" customHeight="1">
      <c r="A1" s="98" t="s">
        <v>285</v>
      </c>
      <c r="B1" s="98"/>
      <c r="C1" s="98"/>
      <c r="D1" s="98"/>
      <c r="E1" s="98"/>
      <c r="F1" s="98"/>
      <c r="G1" s="98"/>
      <c r="H1" s="98"/>
      <c r="I1" s="43"/>
      <c r="J1" s="43"/>
    </row>
    <row r="2" spans="1:9" ht="15">
      <c r="A2" s="1"/>
      <c r="B2" s="1"/>
      <c r="C2" s="1"/>
      <c r="D2" s="1"/>
      <c r="E2" s="1"/>
      <c r="F2" s="1"/>
      <c r="G2" s="2"/>
      <c r="H2" s="2"/>
      <c r="I2" s="2"/>
    </row>
    <row r="3" spans="1:9" ht="18">
      <c r="A3" s="108" t="s">
        <v>284</v>
      </c>
      <c r="B3" s="108"/>
      <c r="C3" s="108"/>
      <c r="D3" s="108"/>
      <c r="E3" s="108"/>
      <c r="F3" s="108"/>
      <c r="G3" s="108"/>
      <c r="H3" s="108"/>
      <c r="I3" s="2"/>
    </row>
    <row r="4" spans="1:9" ht="18">
      <c r="A4" s="108" t="s">
        <v>41</v>
      </c>
      <c r="B4" s="108"/>
      <c r="C4" s="108"/>
      <c r="D4" s="108"/>
      <c r="E4" s="108"/>
      <c r="F4" s="108"/>
      <c r="G4" s="108"/>
      <c r="H4" s="108"/>
      <c r="I4" s="2"/>
    </row>
    <row r="5" spans="1:9" ht="18">
      <c r="A5" s="108" t="s">
        <v>304</v>
      </c>
      <c r="B5" s="108"/>
      <c r="C5" s="108"/>
      <c r="D5" s="108"/>
      <c r="E5" s="108"/>
      <c r="F5" s="108"/>
      <c r="G5" s="108"/>
      <c r="H5" s="108"/>
      <c r="I5" s="2"/>
    </row>
    <row r="6" spans="1:9" ht="18">
      <c r="A6" s="3"/>
      <c r="B6" s="3"/>
      <c r="C6" s="3"/>
      <c r="D6" s="3"/>
      <c r="E6" s="3"/>
      <c r="F6" s="3"/>
      <c r="G6" s="3"/>
      <c r="H6" s="3"/>
      <c r="I6" s="2"/>
    </row>
    <row r="7" spans="1:9" ht="12.75">
      <c r="A7" s="8"/>
      <c r="B7" s="4"/>
      <c r="C7" s="4"/>
      <c r="D7" s="4"/>
      <c r="E7" s="4"/>
      <c r="F7" s="109" t="s">
        <v>286</v>
      </c>
      <c r="G7" s="94"/>
      <c r="H7" s="94"/>
      <c r="I7" s="2"/>
    </row>
    <row r="8" spans="1:9" ht="38.25" customHeight="1">
      <c r="A8" s="99" t="s">
        <v>287</v>
      </c>
      <c r="B8" s="97" t="s">
        <v>288</v>
      </c>
      <c r="C8" s="100" t="s">
        <v>392</v>
      </c>
      <c r="D8" s="97" t="s">
        <v>289</v>
      </c>
      <c r="E8" s="102" t="s">
        <v>303</v>
      </c>
      <c r="F8" s="97" t="s">
        <v>12</v>
      </c>
      <c r="G8" s="95" t="s">
        <v>142</v>
      </c>
      <c r="H8" s="96"/>
      <c r="I8" s="2"/>
    </row>
    <row r="9" spans="1:8" ht="15" customHeight="1">
      <c r="A9" s="120"/>
      <c r="B9" s="121"/>
      <c r="C9" s="101"/>
      <c r="D9" s="121"/>
      <c r="E9" s="103"/>
      <c r="F9" s="113"/>
      <c r="G9" s="27" t="s">
        <v>56</v>
      </c>
      <c r="H9" s="36" t="s">
        <v>293</v>
      </c>
    </row>
    <row r="10" spans="1:10" ht="12.75">
      <c r="A10" s="24">
        <v>1</v>
      </c>
      <c r="B10" s="25" t="s">
        <v>27</v>
      </c>
      <c r="C10" s="26">
        <v>3</v>
      </c>
      <c r="D10" s="25" t="s">
        <v>28</v>
      </c>
      <c r="E10" s="25" t="s">
        <v>29</v>
      </c>
      <c r="F10" s="25" t="s">
        <v>13</v>
      </c>
      <c r="G10" s="27" t="s">
        <v>10</v>
      </c>
      <c r="H10" s="28">
        <v>8</v>
      </c>
      <c r="J10" s="16"/>
    </row>
    <row r="11" spans="1:10" ht="63.75">
      <c r="A11" s="9" t="s">
        <v>90</v>
      </c>
      <c r="B11" s="65">
        <v>21786.8</v>
      </c>
      <c r="C11" s="65">
        <v>9817.3</v>
      </c>
      <c r="D11" s="66">
        <v>7147.942</v>
      </c>
      <c r="E11" s="66">
        <v>5704.5</v>
      </c>
      <c r="F11" s="66">
        <f>D11-E11</f>
        <v>1443.442</v>
      </c>
      <c r="G11" s="65">
        <f>D11/B11*100</f>
        <v>32.80859052270182</v>
      </c>
      <c r="H11" s="65">
        <f>D11/C11*100</f>
        <v>72.80965234840538</v>
      </c>
      <c r="J11" s="15"/>
    </row>
    <row r="12" spans="1:8" ht="102">
      <c r="A12" s="9" t="s">
        <v>91</v>
      </c>
      <c r="B12" s="65">
        <v>106.7</v>
      </c>
      <c r="C12" s="65">
        <v>50</v>
      </c>
      <c r="D12" s="66">
        <v>42.254</v>
      </c>
      <c r="E12" s="66">
        <v>50.5</v>
      </c>
      <c r="F12" s="66">
        <f aca="true" t="shared" si="0" ref="F12:F85">D12-E12</f>
        <v>-8.246000000000002</v>
      </c>
      <c r="G12" s="65">
        <f aca="true" t="shared" si="1" ref="G12:G75">D12/B12*100</f>
        <v>39.60074976569822</v>
      </c>
      <c r="H12" s="65">
        <f aca="true" t="shared" si="2" ref="H12:H75">D12/C12*100</f>
        <v>84.508</v>
      </c>
    </row>
    <row r="13" spans="1:9" ht="56.25" customHeight="1">
      <c r="A13" s="9" t="s">
        <v>320</v>
      </c>
      <c r="B13" s="55">
        <v>107.2</v>
      </c>
      <c r="C13" s="48">
        <v>55</v>
      </c>
      <c r="D13" s="58">
        <v>24.674</v>
      </c>
      <c r="E13" s="58">
        <v>8.3</v>
      </c>
      <c r="F13" s="58"/>
      <c r="G13" s="65">
        <f t="shared" si="1"/>
        <v>23.01679104477612</v>
      </c>
      <c r="H13" s="65">
        <f t="shared" si="2"/>
        <v>44.86181818181818</v>
      </c>
      <c r="I13" s="5"/>
    </row>
    <row r="14" spans="1:8" ht="76.5">
      <c r="A14" s="9" t="s">
        <v>96</v>
      </c>
      <c r="B14" s="67">
        <v>7.1</v>
      </c>
      <c r="C14" s="67"/>
      <c r="D14" s="68">
        <v>14.4</v>
      </c>
      <c r="E14" s="68">
        <v>5.4</v>
      </c>
      <c r="F14" s="66">
        <f t="shared" si="0"/>
        <v>9</v>
      </c>
      <c r="G14" s="65">
        <f t="shared" si="1"/>
        <v>202.8169014084507</v>
      </c>
      <c r="H14" s="65" t="e">
        <f t="shared" si="2"/>
        <v>#DIV/0!</v>
      </c>
    </row>
    <row r="15" spans="1:8" ht="38.25">
      <c r="A15" s="9" t="s">
        <v>386</v>
      </c>
      <c r="B15" s="48">
        <v>1820.7</v>
      </c>
      <c r="C15" s="48">
        <v>850</v>
      </c>
      <c r="D15" s="58">
        <v>782.843</v>
      </c>
      <c r="E15" s="58">
        <v>747.8</v>
      </c>
      <c r="F15" s="66">
        <f t="shared" si="0"/>
        <v>35.043000000000006</v>
      </c>
      <c r="G15" s="65">
        <f t="shared" si="1"/>
        <v>42.99681441203933</v>
      </c>
      <c r="H15" s="65">
        <f t="shared" si="2"/>
        <v>92.09917647058823</v>
      </c>
    </row>
    <row r="16" spans="1:8" ht="51">
      <c r="A16" s="9" t="s">
        <v>387</v>
      </c>
      <c r="B16" s="48"/>
      <c r="C16" s="48"/>
      <c r="D16" s="58">
        <v>0.729</v>
      </c>
      <c r="E16" s="58">
        <v>-33.5</v>
      </c>
      <c r="F16" s="66">
        <f t="shared" si="0"/>
        <v>34.229</v>
      </c>
      <c r="G16" s="65" t="e">
        <f t="shared" si="1"/>
        <v>#DIV/0!</v>
      </c>
      <c r="H16" s="65" t="e">
        <f t="shared" si="2"/>
        <v>#DIV/0!</v>
      </c>
    </row>
    <row r="17" spans="1:8" ht="38.25">
      <c r="A17" s="9" t="s">
        <v>388</v>
      </c>
      <c r="B17" s="48">
        <v>1482.7</v>
      </c>
      <c r="C17" s="48">
        <v>1110</v>
      </c>
      <c r="D17" s="58">
        <v>506.55</v>
      </c>
      <c r="E17" s="58">
        <v>774.6</v>
      </c>
      <c r="F17" s="66">
        <f t="shared" si="0"/>
        <v>-268.05</v>
      </c>
      <c r="G17" s="65">
        <f t="shared" si="1"/>
        <v>34.164025089363996</v>
      </c>
      <c r="H17" s="65">
        <f t="shared" si="2"/>
        <v>45.63513513513514</v>
      </c>
    </row>
    <row r="18" spans="1:8" ht="51">
      <c r="A18" s="9" t="s">
        <v>389</v>
      </c>
      <c r="B18" s="48"/>
      <c r="C18" s="48"/>
      <c r="D18" s="58">
        <v>1.05</v>
      </c>
      <c r="E18" s="58">
        <v>21.8</v>
      </c>
      <c r="F18" s="66">
        <f t="shared" si="0"/>
        <v>-20.75</v>
      </c>
      <c r="G18" s="65" t="e">
        <f t="shared" si="1"/>
        <v>#DIV/0!</v>
      </c>
      <c r="H18" s="65" t="e">
        <f t="shared" si="2"/>
        <v>#DIV/0!</v>
      </c>
    </row>
    <row r="19" spans="1:8" ht="38.25">
      <c r="A19" s="9" t="s">
        <v>390</v>
      </c>
      <c r="B19" s="48"/>
      <c r="C19" s="48"/>
      <c r="D19" s="58"/>
      <c r="E19" s="58">
        <v>23.3</v>
      </c>
      <c r="F19" s="66">
        <f t="shared" si="0"/>
        <v>-23.3</v>
      </c>
      <c r="G19" s="65" t="e">
        <f t="shared" si="1"/>
        <v>#DIV/0!</v>
      </c>
      <c r="H19" s="65" t="e">
        <f t="shared" si="2"/>
        <v>#DIV/0!</v>
      </c>
    </row>
    <row r="20" spans="1:8" ht="51">
      <c r="A20" s="9" t="s">
        <v>391</v>
      </c>
      <c r="B20" s="48"/>
      <c r="C20" s="48"/>
      <c r="D20" s="58"/>
      <c r="E20" s="58">
        <v>0.1</v>
      </c>
      <c r="F20" s="66">
        <f t="shared" si="0"/>
        <v>-0.1</v>
      </c>
      <c r="G20" s="65" t="e">
        <f t="shared" si="1"/>
        <v>#DIV/0!</v>
      </c>
      <c r="H20" s="65" t="e">
        <f t="shared" si="2"/>
        <v>#DIV/0!</v>
      </c>
    </row>
    <row r="21" spans="1:8" ht="25.5">
      <c r="A21" s="9" t="s">
        <v>404</v>
      </c>
      <c r="B21" s="48">
        <v>3397.2</v>
      </c>
      <c r="C21" s="48">
        <v>1480</v>
      </c>
      <c r="D21" s="58">
        <v>1446.223</v>
      </c>
      <c r="E21" s="58">
        <v>1420.7</v>
      </c>
      <c r="F21" s="66">
        <f t="shared" si="0"/>
        <v>25.52299999999991</v>
      </c>
      <c r="G21" s="65">
        <f t="shared" si="1"/>
        <v>42.57102908277405</v>
      </c>
      <c r="H21" s="65">
        <f t="shared" si="2"/>
        <v>97.71777027027026</v>
      </c>
    </row>
    <row r="22" spans="1:8" ht="38.25">
      <c r="A22" s="9" t="s">
        <v>233</v>
      </c>
      <c r="B22" s="48"/>
      <c r="C22" s="48"/>
      <c r="D22" s="58">
        <v>7.706</v>
      </c>
      <c r="E22" s="58">
        <v>3.7</v>
      </c>
      <c r="F22" s="66">
        <f t="shared" si="0"/>
        <v>4.006</v>
      </c>
      <c r="G22" s="65" t="e">
        <f t="shared" si="1"/>
        <v>#DIV/0!</v>
      </c>
      <c r="H22" s="65" t="e">
        <f t="shared" si="2"/>
        <v>#DIV/0!</v>
      </c>
    </row>
    <row r="23" spans="1:8" ht="53.25" customHeight="1">
      <c r="A23" s="18" t="s">
        <v>97</v>
      </c>
      <c r="B23" s="65">
        <v>78.2</v>
      </c>
      <c r="C23" s="65">
        <v>6.6</v>
      </c>
      <c r="D23" s="66">
        <v>154.389</v>
      </c>
      <c r="E23" s="66">
        <v>0.8</v>
      </c>
      <c r="F23" s="66">
        <f t="shared" si="0"/>
        <v>153.589</v>
      </c>
      <c r="G23" s="65">
        <f t="shared" si="1"/>
        <v>197.42838874680308</v>
      </c>
      <c r="H23" s="65">
        <f t="shared" si="2"/>
        <v>2339.227272727273</v>
      </c>
    </row>
    <row r="24" spans="1:8" ht="25.5">
      <c r="A24" s="18" t="s">
        <v>406</v>
      </c>
      <c r="B24" s="65"/>
      <c r="C24" s="65"/>
      <c r="D24" s="66">
        <v>-2.743</v>
      </c>
      <c r="E24" s="66">
        <v>-0.3</v>
      </c>
      <c r="F24" s="66">
        <f t="shared" si="0"/>
        <v>-2.443</v>
      </c>
      <c r="G24" s="65" t="e">
        <f t="shared" si="1"/>
        <v>#DIV/0!</v>
      </c>
      <c r="H24" s="65" t="e">
        <f t="shared" si="2"/>
        <v>#DIV/0!</v>
      </c>
    </row>
    <row r="25" spans="1:9" s="16" customFormat="1" ht="38.25">
      <c r="A25" s="18" t="s">
        <v>342</v>
      </c>
      <c r="B25" s="75">
        <v>25.2</v>
      </c>
      <c r="C25" s="57">
        <v>20</v>
      </c>
      <c r="D25" s="59">
        <v>17.887</v>
      </c>
      <c r="E25" s="59"/>
      <c r="F25" s="58"/>
      <c r="G25" s="65">
        <f t="shared" si="1"/>
        <v>70.98015873015873</v>
      </c>
      <c r="H25" s="65">
        <f t="shared" si="2"/>
        <v>89.435</v>
      </c>
      <c r="I25" s="17"/>
    </row>
    <row r="26" spans="1:9" s="16" customFormat="1" ht="38.25">
      <c r="A26" s="18" t="s">
        <v>144</v>
      </c>
      <c r="B26" s="57">
        <v>1301</v>
      </c>
      <c r="C26" s="57">
        <v>62.7</v>
      </c>
      <c r="D26" s="48">
        <v>45.472</v>
      </c>
      <c r="E26" s="57">
        <v>1.6</v>
      </c>
      <c r="F26" s="66">
        <f t="shared" si="0"/>
        <v>43.872</v>
      </c>
      <c r="G26" s="65">
        <f t="shared" si="1"/>
        <v>3.495157571099155</v>
      </c>
      <c r="H26" s="65">
        <f t="shared" si="2"/>
        <v>72.52312599681021</v>
      </c>
      <c r="I26"/>
    </row>
    <row r="27" spans="1:9" s="16" customFormat="1" ht="25.5">
      <c r="A27" s="18" t="s">
        <v>380</v>
      </c>
      <c r="B27" s="57">
        <v>908.9</v>
      </c>
      <c r="C27" s="57">
        <v>425</v>
      </c>
      <c r="D27" s="59">
        <v>504.903</v>
      </c>
      <c r="E27" s="59">
        <v>76</v>
      </c>
      <c r="F27" s="66">
        <f t="shared" si="0"/>
        <v>428.903</v>
      </c>
      <c r="G27" s="65">
        <f t="shared" si="1"/>
        <v>55.55099570909891</v>
      </c>
      <c r="H27" s="65">
        <f t="shared" si="2"/>
        <v>118.80070588235294</v>
      </c>
      <c r="I27"/>
    </row>
    <row r="28" spans="1:9" s="16" customFormat="1" ht="63.75">
      <c r="A28" s="9" t="s">
        <v>67</v>
      </c>
      <c r="B28" s="57">
        <v>377.8</v>
      </c>
      <c r="C28" s="57">
        <v>4.9</v>
      </c>
      <c r="D28" s="48">
        <v>215.988</v>
      </c>
      <c r="E28" s="57">
        <v>21</v>
      </c>
      <c r="F28" s="66">
        <f t="shared" si="0"/>
        <v>194.988</v>
      </c>
      <c r="G28" s="65">
        <f t="shared" si="1"/>
        <v>57.169931180518795</v>
      </c>
      <c r="H28" s="65">
        <f t="shared" si="2"/>
        <v>4407.918367346939</v>
      </c>
      <c r="I28"/>
    </row>
    <row r="29" spans="1:9" s="16" customFormat="1" ht="63.75">
      <c r="A29" s="9" t="s">
        <v>71</v>
      </c>
      <c r="B29" s="48">
        <v>231.3</v>
      </c>
      <c r="C29" s="48">
        <v>307.7</v>
      </c>
      <c r="D29" s="48">
        <v>144.019</v>
      </c>
      <c r="E29" s="48">
        <v>198.8</v>
      </c>
      <c r="F29" s="66">
        <f t="shared" si="0"/>
        <v>-54.781000000000006</v>
      </c>
      <c r="G29" s="65">
        <f t="shared" si="1"/>
        <v>62.26502377864246</v>
      </c>
      <c r="H29" s="65">
        <f t="shared" si="2"/>
        <v>46.80500487487813</v>
      </c>
      <c r="I29"/>
    </row>
    <row r="30" spans="1:9" s="16" customFormat="1" ht="38.25">
      <c r="A30" s="9" t="s">
        <v>381</v>
      </c>
      <c r="B30" s="48">
        <v>340</v>
      </c>
      <c r="C30" s="48">
        <v>120</v>
      </c>
      <c r="D30" s="58">
        <v>124.976</v>
      </c>
      <c r="E30" s="58">
        <v>71.3</v>
      </c>
      <c r="F30" s="66">
        <f t="shared" si="0"/>
        <v>53.676</v>
      </c>
      <c r="G30" s="65">
        <f t="shared" si="1"/>
        <v>36.75764705882353</v>
      </c>
      <c r="H30" s="65">
        <f t="shared" si="2"/>
        <v>104.14666666666668</v>
      </c>
      <c r="I30"/>
    </row>
    <row r="31" spans="1:9" s="16" customFormat="1" ht="63.75">
      <c r="A31" s="20" t="s">
        <v>70</v>
      </c>
      <c r="B31" s="48">
        <v>40.4</v>
      </c>
      <c r="C31" s="48">
        <v>18.4</v>
      </c>
      <c r="D31" s="55">
        <v>9.86</v>
      </c>
      <c r="E31" s="48">
        <v>14.1</v>
      </c>
      <c r="F31" s="66">
        <f t="shared" si="0"/>
        <v>-4.24</v>
      </c>
      <c r="G31" s="65">
        <f t="shared" si="1"/>
        <v>24.405940594059405</v>
      </c>
      <c r="H31" s="65">
        <f t="shared" si="2"/>
        <v>53.586956521739125</v>
      </c>
      <c r="I31"/>
    </row>
    <row r="32" spans="1:8" ht="25.5">
      <c r="A32" s="9" t="s">
        <v>34</v>
      </c>
      <c r="B32" s="48">
        <v>6</v>
      </c>
      <c r="C32" s="48"/>
      <c r="D32" s="58">
        <v>0</v>
      </c>
      <c r="E32" s="58">
        <v>9</v>
      </c>
      <c r="F32" s="66">
        <f t="shared" si="0"/>
        <v>-9</v>
      </c>
      <c r="G32" s="65">
        <f t="shared" si="1"/>
        <v>0</v>
      </c>
      <c r="H32" s="65" t="e">
        <f t="shared" si="2"/>
        <v>#DIV/0!</v>
      </c>
    </row>
    <row r="33" spans="1:8" ht="38.25" hidden="1">
      <c r="A33" s="18" t="s">
        <v>382</v>
      </c>
      <c r="B33" s="67"/>
      <c r="C33" s="67"/>
      <c r="D33" s="68"/>
      <c r="E33" s="68"/>
      <c r="F33" s="66">
        <v>0</v>
      </c>
      <c r="G33" s="65" t="e">
        <f t="shared" si="1"/>
        <v>#DIV/0!</v>
      </c>
      <c r="H33" s="65" t="e">
        <f t="shared" si="2"/>
        <v>#DIV/0!</v>
      </c>
    </row>
    <row r="34" spans="1:8" ht="26.25" customHeight="1" hidden="1">
      <c r="A34" s="18" t="s">
        <v>383</v>
      </c>
      <c r="B34" s="67"/>
      <c r="C34" s="67"/>
      <c r="D34" s="68"/>
      <c r="E34" s="68"/>
      <c r="F34" s="66">
        <f t="shared" si="0"/>
        <v>0</v>
      </c>
      <c r="G34" s="65" t="e">
        <f t="shared" si="1"/>
        <v>#DIV/0!</v>
      </c>
      <c r="H34" s="65" t="e">
        <f t="shared" si="2"/>
        <v>#DIV/0!</v>
      </c>
    </row>
    <row r="35" spans="1:8" ht="38.25">
      <c r="A35" s="9" t="s">
        <v>412</v>
      </c>
      <c r="B35" s="48"/>
      <c r="C35" s="48"/>
      <c r="D35" s="48"/>
      <c r="E35" s="48"/>
      <c r="F35" s="66">
        <f t="shared" si="0"/>
        <v>0</v>
      </c>
      <c r="G35" s="65" t="e">
        <f t="shared" si="1"/>
        <v>#DIV/0!</v>
      </c>
      <c r="H35" s="65" t="e">
        <f t="shared" si="2"/>
        <v>#DIV/0!</v>
      </c>
    </row>
    <row r="36" spans="1:8" ht="15" hidden="1">
      <c r="A36" s="9" t="s">
        <v>26</v>
      </c>
      <c r="B36" s="65"/>
      <c r="C36" s="65"/>
      <c r="D36" s="66"/>
      <c r="E36" s="66"/>
      <c r="F36" s="66">
        <f t="shared" si="0"/>
        <v>0</v>
      </c>
      <c r="G36" s="65" t="e">
        <f t="shared" si="1"/>
        <v>#DIV/0!</v>
      </c>
      <c r="H36" s="65" t="e">
        <f t="shared" si="2"/>
        <v>#DIV/0!</v>
      </c>
    </row>
    <row r="37" spans="1:8" ht="25.5" hidden="1">
      <c r="A37" s="9" t="s">
        <v>25</v>
      </c>
      <c r="B37" s="65"/>
      <c r="C37" s="65"/>
      <c r="D37" s="66"/>
      <c r="E37" s="66"/>
      <c r="F37" s="66">
        <f t="shared" si="0"/>
        <v>0</v>
      </c>
      <c r="G37" s="65" t="e">
        <f t="shared" si="1"/>
        <v>#DIV/0!</v>
      </c>
      <c r="H37" s="65" t="e">
        <f t="shared" si="2"/>
        <v>#DIV/0!</v>
      </c>
    </row>
    <row r="38" spans="1:8" ht="51" hidden="1">
      <c r="A38" s="9" t="s">
        <v>24</v>
      </c>
      <c r="B38" s="65"/>
      <c r="C38" s="65"/>
      <c r="D38" s="66"/>
      <c r="E38" s="66"/>
      <c r="F38" s="66">
        <f t="shared" si="0"/>
        <v>0</v>
      </c>
      <c r="G38" s="65" t="e">
        <f t="shared" si="1"/>
        <v>#DIV/0!</v>
      </c>
      <c r="H38" s="65" t="e">
        <f t="shared" si="2"/>
        <v>#DIV/0!</v>
      </c>
    </row>
    <row r="39" spans="1:9" s="16" customFormat="1" ht="15">
      <c r="A39" s="9" t="s">
        <v>23</v>
      </c>
      <c r="B39" s="48"/>
      <c r="C39" s="48"/>
      <c r="D39" s="58"/>
      <c r="E39" s="58">
        <v>1</v>
      </c>
      <c r="F39" s="66">
        <f t="shared" si="0"/>
        <v>-1</v>
      </c>
      <c r="G39" s="65" t="e">
        <f t="shared" si="1"/>
        <v>#DIV/0!</v>
      </c>
      <c r="H39" s="65" t="e">
        <f t="shared" si="2"/>
        <v>#DIV/0!</v>
      </c>
      <c r="I39"/>
    </row>
    <row r="40" spans="1:8" ht="63.75">
      <c r="A40" s="9" t="s">
        <v>98</v>
      </c>
      <c r="B40" s="65">
        <v>3415.3</v>
      </c>
      <c r="C40" s="65">
        <v>1485.6</v>
      </c>
      <c r="D40" s="66">
        <v>828.076</v>
      </c>
      <c r="E40" s="66">
        <v>851.5</v>
      </c>
      <c r="F40" s="66">
        <f t="shared" si="0"/>
        <v>-23.423999999999978</v>
      </c>
      <c r="G40" s="65">
        <f t="shared" si="1"/>
        <v>24.246069159371064</v>
      </c>
      <c r="H40" s="65">
        <f t="shared" si="2"/>
        <v>55.740172320947764</v>
      </c>
    </row>
    <row r="41" spans="1:9" ht="51">
      <c r="A41" s="9" t="s">
        <v>174</v>
      </c>
      <c r="B41" s="55"/>
      <c r="C41" s="48"/>
      <c r="D41" s="58">
        <v>0.032</v>
      </c>
      <c r="E41" s="58">
        <v>1.2</v>
      </c>
      <c r="F41" s="58"/>
      <c r="G41" s="65" t="e">
        <f t="shared" si="1"/>
        <v>#DIV/0!</v>
      </c>
      <c r="H41" s="65" t="e">
        <f t="shared" si="2"/>
        <v>#DIV/0!</v>
      </c>
      <c r="I41" s="5"/>
    </row>
    <row r="42" spans="1:8" ht="63.75">
      <c r="A42" s="9" t="s">
        <v>20</v>
      </c>
      <c r="B42" s="48">
        <v>1901.4</v>
      </c>
      <c r="C42" s="48">
        <v>764</v>
      </c>
      <c r="D42" s="58">
        <v>481.531</v>
      </c>
      <c r="E42" s="58">
        <v>557.7</v>
      </c>
      <c r="F42" s="66">
        <f t="shared" si="0"/>
        <v>-76.16900000000004</v>
      </c>
      <c r="G42" s="65">
        <f t="shared" si="1"/>
        <v>25.32507625959819</v>
      </c>
      <c r="H42" s="65">
        <f t="shared" si="2"/>
        <v>63.02761780104712</v>
      </c>
    </row>
    <row r="43" spans="1:8" ht="63.75">
      <c r="A43" s="9" t="s">
        <v>146</v>
      </c>
      <c r="B43" s="48">
        <v>159.5</v>
      </c>
      <c r="C43" s="48">
        <v>83.5</v>
      </c>
      <c r="D43" s="55">
        <v>52.549</v>
      </c>
      <c r="E43" s="48">
        <v>46.4</v>
      </c>
      <c r="F43" s="66">
        <f t="shared" si="0"/>
        <v>6.149000000000001</v>
      </c>
      <c r="G43" s="65">
        <f t="shared" si="1"/>
        <v>32.94608150470219</v>
      </c>
      <c r="H43" s="65">
        <f t="shared" si="2"/>
        <v>62.93293413173653</v>
      </c>
    </row>
    <row r="44" spans="1:8" ht="63.75">
      <c r="A44" s="9" t="s">
        <v>145</v>
      </c>
      <c r="B44" s="55">
        <v>181.6</v>
      </c>
      <c r="C44" s="48">
        <v>84.8</v>
      </c>
      <c r="D44" s="55">
        <v>54.703</v>
      </c>
      <c r="E44" s="48">
        <v>56.5</v>
      </c>
      <c r="F44" s="66">
        <f t="shared" si="0"/>
        <v>-1.796999999999997</v>
      </c>
      <c r="G44" s="65">
        <f t="shared" si="1"/>
        <v>30.122797356828197</v>
      </c>
      <c r="H44" s="65">
        <f t="shared" si="2"/>
        <v>64.50825471698114</v>
      </c>
    </row>
    <row r="45" spans="1:8" ht="25.5">
      <c r="A45" s="9" t="s">
        <v>251</v>
      </c>
      <c r="B45" s="65">
        <v>12.2</v>
      </c>
      <c r="C45" s="48">
        <v>5.5</v>
      </c>
      <c r="D45" s="55">
        <v>21.321</v>
      </c>
      <c r="E45" s="48">
        <v>2.8</v>
      </c>
      <c r="F45" s="66">
        <f>D45-E45</f>
        <v>18.521</v>
      </c>
      <c r="G45" s="65">
        <f t="shared" si="1"/>
        <v>174.76229508196724</v>
      </c>
      <c r="H45" s="65">
        <f t="shared" si="2"/>
        <v>387.6545454545455</v>
      </c>
    </row>
    <row r="46" spans="1:8" ht="25.5">
      <c r="A46" s="9" t="s">
        <v>252</v>
      </c>
      <c r="B46" s="65">
        <v>2.1</v>
      </c>
      <c r="C46" s="48">
        <v>1</v>
      </c>
      <c r="D46" s="55">
        <v>3.717</v>
      </c>
      <c r="E46" s="48">
        <v>0.9</v>
      </c>
      <c r="F46" s="66">
        <f>D46-E46</f>
        <v>2.817</v>
      </c>
      <c r="G46" s="65">
        <f t="shared" si="1"/>
        <v>177</v>
      </c>
      <c r="H46" s="65">
        <f t="shared" si="2"/>
        <v>371.7</v>
      </c>
    </row>
    <row r="47" spans="1:8" ht="25.5">
      <c r="A47" s="9" t="s">
        <v>253</v>
      </c>
      <c r="B47" s="65">
        <v>78.4</v>
      </c>
      <c r="C47" s="48">
        <v>36.1</v>
      </c>
      <c r="D47" s="55">
        <v>62.528</v>
      </c>
      <c r="E47" s="48">
        <v>21.3</v>
      </c>
      <c r="F47" s="66">
        <f>D47-E47</f>
        <v>41.227999999999994</v>
      </c>
      <c r="G47" s="65">
        <f t="shared" si="1"/>
        <v>79.75510204081631</v>
      </c>
      <c r="H47" s="65">
        <f t="shared" si="2"/>
        <v>173.20775623268696</v>
      </c>
    </row>
    <row r="48" spans="1:8" ht="25.5">
      <c r="A48" s="9" t="s">
        <v>254</v>
      </c>
      <c r="B48" s="65">
        <v>97.4</v>
      </c>
      <c r="C48" s="48">
        <v>44.8</v>
      </c>
      <c r="D48" s="55">
        <v>68.433</v>
      </c>
      <c r="E48" s="48">
        <v>53.7</v>
      </c>
      <c r="F48" s="66">
        <f>D48-E48</f>
        <v>14.733000000000004</v>
      </c>
      <c r="G48" s="65">
        <f t="shared" si="1"/>
        <v>70.25975359342917</v>
      </c>
      <c r="H48" s="65">
        <f t="shared" si="2"/>
        <v>152.75223214285717</v>
      </c>
    </row>
    <row r="49" spans="1:8" ht="76.5">
      <c r="A49" s="9" t="s">
        <v>85</v>
      </c>
      <c r="B49" s="65"/>
      <c r="C49" s="48"/>
      <c r="D49" s="55"/>
      <c r="E49" s="48"/>
      <c r="F49" s="66">
        <f>D49-E49</f>
        <v>0</v>
      </c>
      <c r="G49" s="65" t="e">
        <f t="shared" si="1"/>
        <v>#DIV/0!</v>
      </c>
      <c r="H49" s="65" t="e">
        <f t="shared" si="2"/>
        <v>#DIV/0!</v>
      </c>
    </row>
    <row r="50" spans="1:8" ht="76.5">
      <c r="A50" s="9" t="s">
        <v>86</v>
      </c>
      <c r="B50" s="48">
        <v>700</v>
      </c>
      <c r="C50" s="48">
        <v>218.7</v>
      </c>
      <c r="D50" s="58">
        <v>222.017</v>
      </c>
      <c r="E50" s="58">
        <v>47.9</v>
      </c>
      <c r="F50" s="66">
        <f t="shared" si="0"/>
        <v>174.117</v>
      </c>
      <c r="G50" s="65">
        <f t="shared" si="1"/>
        <v>31.716714285714286</v>
      </c>
      <c r="H50" s="65">
        <f t="shared" si="2"/>
        <v>101.5166895290352</v>
      </c>
    </row>
    <row r="51" spans="1:8" ht="25.5">
      <c r="A51" s="9" t="s">
        <v>165</v>
      </c>
      <c r="B51" s="48">
        <v>226.8</v>
      </c>
      <c r="C51" s="48"/>
      <c r="D51" s="58">
        <v>226.8</v>
      </c>
      <c r="E51" s="58"/>
      <c r="F51" s="66"/>
      <c r="G51" s="65">
        <f t="shared" si="1"/>
        <v>100</v>
      </c>
      <c r="H51" s="65" t="e">
        <f t="shared" si="2"/>
        <v>#DIV/0!</v>
      </c>
    </row>
    <row r="52" spans="1:8" ht="38.25">
      <c r="A52" s="9" t="s">
        <v>291</v>
      </c>
      <c r="B52" s="65">
        <v>160</v>
      </c>
      <c r="C52" s="65">
        <v>25</v>
      </c>
      <c r="D52" s="66">
        <v>0.556</v>
      </c>
      <c r="E52" s="66">
        <v>14.6</v>
      </c>
      <c r="F52" s="66">
        <f t="shared" si="0"/>
        <v>-14.044</v>
      </c>
      <c r="G52" s="65">
        <f t="shared" si="1"/>
        <v>0.34750000000000003</v>
      </c>
      <c r="H52" s="65">
        <f t="shared" si="2"/>
        <v>2.224</v>
      </c>
    </row>
    <row r="53" spans="1:8" ht="63.75">
      <c r="A53" s="18" t="s">
        <v>14</v>
      </c>
      <c r="B53" s="57">
        <v>5</v>
      </c>
      <c r="C53" s="57">
        <v>2</v>
      </c>
      <c r="D53" s="58">
        <v>5.535</v>
      </c>
      <c r="E53" s="59">
        <v>1.9</v>
      </c>
      <c r="F53" s="66">
        <f t="shared" si="0"/>
        <v>3.6350000000000002</v>
      </c>
      <c r="G53" s="65">
        <f t="shared" si="1"/>
        <v>110.7</v>
      </c>
      <c r="H53" s="65">
        <f t="shared" si="2"/>
        <v>276.75</v>
      </c>
    </row>
    <row r="54" spans="1:8" ht="51">
      <c r="A54" s="9" t="s">
        <v>9</v>
      </c>
      <c r="B54" s="65">
        <v>5</v>
      </c>
      <c r="C54" s="48">
        <v>3.5</v>
      </c>
      <c r="D54" s="66">
        <v>0</v>
      </c>
      <c r="E54" s="66">
        <v>2.1</v>
      </c>
      <c r="F54" s="66">
        <f t="shared" si="0"/>
        <v>-2.1</v>
      </c>
      <c r="G54" s="65">
        <f t="shared" si="1"/>
        <v>0</v>
      </c>
      <c r="H54" s="65">
        <f t="shared" si="2"/>
        <v>0</v>
      </c>
    </row>
    <row r="55" spans="1:8" ht="51">
      <c r="A55" s="9" t="s">
        <v>8</v>
      </c>
      <c r="B55" s="48">
        <v>20</v>
      </c>
      <c r="C55" s="48">
        <v>2</v>
      </c>
      <c r="D55" s="58">
        <v>0</v>
      </c>
      <c r="E55" s="58">
        <v>12</v>
      </c>
      <c r="F55" s="66">
        <f t="shared" si="0"/>
        <v>-12</v>
      </c>
      <c r="G55" s="65">
        <f t="shared" si="1"/>
        <v>0</v>
      </c>
      <c r="H55" s="65">
        <f t="shared" si="2"/>
        <v>0</v>
      </c>
    </row>
    <row r="56" spans="1:8" ht="63.75" hidden="1">
      <c r="A56" s="9" t="s">
        <v>7</v>
      </c>
      <c r="B56" s="65"/>
      <c r="C56" s="48"/>
      <c r="D56" s="58"/>
      <c r="E56" s="66"/>
      <c r="F56" s="66">
        <f t="shared" si="0"/>
        <v>0</v>
      </c>
      <c r="G56" s="65" t="e">
        <f t="shared" si="1"/>
        <v>#DIV/0!</v>
      </c>
      <c r="H56" s="65" t="e">
        <f t="shared" si="2"/>
        <v>#DIV/0!</v>
      </c>
    </row>
    <row r="57" spans="1:8" ht="51" hidden="1">
      <c r="A57" s="9" t="s">
        <v>274</v>
      </c>
      <c r="B57" s="65"/>
      <c r="C57" s="48"/>
      <c r="D57" s="58"/>
      <c r="E57" s="66"/>
      <c r="F57" s="66">
        <f>D57-E57</f>
        <v>0</v>
      </c>
      <c r="G57" s="65" t="e">
        <f t="shared" si="1"/>
        <v>#DIV/0!</v>
      </c>
      <c r="H57" s="65" t="e">
        <f t="shared" si="2"/>
        <v>#DIV/0!</v>
      </c>
    </row>
    <row r="58" spans="1:8" ht="25.5" hidden="1">
      <c r="A58" s="9" t="s">
        <v>219</v>
      </c>
      <c r="B58" s="65"/>
      <c r="C58" s="48"/>
      <c r="D58" s="58"/>
      <c r="E58" s="66"/>
      <c r="F58" s="66">
        <f t="shared" si="0"/>
        <v>0</v>
      </c>
      <c r="G58" s="65" t="e">
        <f t="shared" si="1"/>
        <v>#DIV/0!</v>
      </c>
      <c r="H58" s="65" t="e">
        <f t="shared" si="2"/>
        <v>#DIV/0!</v>
      </c>
    </row>
    <row r="59" spans="1:8" ht="38.25">
      <c r="A59" s="9" t="s">
        <v>166</v>
      </c>
      <c r="B59" s="48">
        <v>1</v>
      </c>
      <c r="C59" s="57"/>
      <c r="D59" s="48">
        <v>1</v>
      </c>
      <c r="E59" s="48"/>
      <c r="F59" s="48"/>
      <c r="G59" s="65">
        <f t="shared" si="1"/>
        <v>100</v>
      </c>
      <c r="H59" s="65" t="e">
        <f t="shared" si="2"/>
        <v>#DIV/0!</v>
      </c>
    </row>
    <row r="60" spans="1:8" ht="38.25">
      <c r="A60" s="9" t="s">
        <v>220</v>
      </c>
      <c r="B60" s="48">
        <v>28</v>
      </c>
      <c r="C60" s="48">
        <v>4.6</v>
      </c>
      <c r="D60" s="58">
        <v>29</v>
      </c>
      <c r="E60" s="58">
        <v>4</v>
      </c>
      <c r="F60" s="66">
        <f t="shared" si="0"/>
        <v>25</v>
      </c>
      <c r="G60" s="65">
        <f t="shared" si="1"/>
        <v>103.57142857142858</v>
      </c>
      <c r="H60" s="65">
        <f t="shared" si="2"/>
        <v>630.4347826086957</v>
      </c>
    </row>
    <row r="61" spans="1:8" ht="25.5">
      <c r="A61" s="9" t="s">
        <v>185</v>
      </c>
      <c r="B61" s="65"/>
      <c r="C61" s="48"/>
      <c r="D61" s="58"/>
      <c r="E61" s="66"/>
      <c r="F61" s="66">
        <f t="shared" si="0"/>
        <v>0</v>
      </c>
      <c r="G61" s="65" t="e">
        <f t="shared" si="1"/>
        <v>#DIV/0!</v>
      </c>
      <c r="H61" s="65" t="e">
        <f t="shared" si="2"/>
        <v>#DIV/0!</v>
      </c>
    </row>
    <row r="62" spans="1:9" ht="25.5">
      <c r="A62" s="9" t="s">
        <v>325</v>
      </c>
      <c r="B62" s="55">
        <v>10</v>
      </c>
      <c r="C62" s="48"/>
      <c r="D62" s="58">
        <v>0.5</v>
      </c>
      <c r="E62" s="58">
        <v>3</v>
      </c>
      <c r="F62" s="58">
        <f t="shared" si="0"/>
        <v>-2.5</v>
      </c>
      <c r="G62" s="65">
        <f t="shared" si="1"/>
        <v>5</v>
      </c>
      <c r="H62" s="65" t="e">
        <f t="shared" si="2"/>
        <v>#DIV/0!</v>
      </c>
      <c r="I62" s="5"/>
    </row>
    <row r="63" spans="1:8" ht="51">
      <c r="A63" s="9" t="s">
        <v>184</v>
      </c>
      <c r="B63" s="65"/>
      <c r="C63" s="48"/>
      <c r="D63" s="58"/>
      <c r="E63" s="66"/>
      <c r="F63" s="66">
        <f t="shared" si="0"/>
        <v>0</v>
      </c>
      <c r="G63" s="65" t="e">
        <f t="shared" si="1"/>
        <v>#DIV/0!</v>
      </c>
      <c r="H63" s="65" t="e">
        <f t="shared" si="2"/>
        <v>#DIV/0!</v>
      </c>
    </row>
    <row r="64" spans="1:8" ht="38.25">
      <c r="A64" s="9" t="s">
        <v>68</v>
      </c>
      <c r="B64" s="48"/>
      <c r="C64" s="48"/>
      <c r="D64" s="58"/>
      <c r="E64" s="58">
        <v>5</v>
      </c>
      <c r="F64" s="66">
        <f t="shared" si="0"/>
        <v>-5</v>
      </c>
      <c r="G64" s="65" t="e">
        <f t="shared" si="1"/>
        <v>#DIV/0!</v>
      </c>
      <c r="H64" s="65" t="e">
        <f t="shared" si="2"/>
        <v>#DIV/0!</v>
      </c>
    </row>
    <row r="65" spans="1:8" ht="38.25">
      <c r="A65" s="9" t="s">
        <v>183</v>
      </c>
      <c r="B65" s="48"/>
      <c r="C65" s="48"/>
      <c r="D65" s="58"/>
      <c r="E65" s="58"/>
      <c r="F65" s="66">
        <f t="shared" si="0"/>
        <v>0</v>
      </c>
      <c r="G65" s="65" t="e">
        <f t="shared" si="1"/>
        <v>#DIV/0!</v>
      </c>
      <c r="H65" s="65" t="e">
        <f t="shared" si="2"/>
        <v>#DIV/0!</v>
      </c>
    </row>
    <row r="66" spans="1:8" ht="51">
      <c r="A66" s="9" t="s">
        <v>175</v>
      </c>
      <c r="B66" s="65"/>
      <c r="C66" s="48"/>
      <c r="D66" s="58"/>
      <c r="E66" s="66"/>
      <c r="F66" s="66">
        <f t="shared" si="0"/>
        <v>0</v>
      </c>
      <c r="G66" s="65" t="e">
        <f t="shared" si="1"/>
        <v>#DIV/0!</v>
      </c>
      <c r="H66" s="65" t="e">
        <f t="shared" si="2"/>
        <v>#DIV/0!</v>
      </c>
    </row>
    <row r="67" spans="1:8" ht="38.25">
      <c r="A67" s="9" t="s">
        <v>186</v>
      </c>
      <c r="B67" s="65">
        <v>15</v>
      </c>
      <c r="C67" s="48"/>
      <c r="D67" s="58">
        <v>0</v>
      </c>
      <c r="E67" s="66">
        <v>5</v>
      </c>
      <c r="F67" s="66">
        <f t="shared" si="0"/>
        <v>-5</v>
      </c>
      <c r="G67" s="65">
        <f t="shared" si="1"/>
        <v>0</v>
      </c>
      <c r="H67" s="65" t="e">
        <f t="shared" si="2"/>
        <v>#DIV/0!</v>
      </c>
    </row>
    <row r="68" spans="1:9" ht="25.5">
      <c r="A68" s="9" t="s">
        <v>324</v>
      </c>
      <c r="B68" s="55">
        <v>95</v>
      </c>
      <c r="C68" s="48">
        <v>27</v>
      </c>
      <c r="D68" s="58">
        <v>44.7</v>
      </c>
      <c r="E68" s="58">
        <v>1</v>
      </c>
      <c r="F68" s="58">
        <f t="shared" si="0"/>
        <v>43.7</v>
      </c>
      <c r="G68" s="65">
        <f t="shared" si="1"/>
        <v>47.05263157894738</v>
      </c>
      <c r="H68" s="65">
        <f t="shared" si="2"/>
        <v>165.55555555555557</v>
      </c>
      <c r="I68" s="5"/>
    </row>
    <row r="69" spans="1:8" ht="51">
      <c r="A69" s="9" t="s">
        <v>167</v>
      </c>
      <c r="B69" s="48">
        <v>1</v>
      </c>
      <c r="C69" s="57"/>
      <c r="D69" s="48">
        <v>2</v>
      </c>
      <c r="E69" s="48"/>
      <c r="F69" s="48"/>
      <c r="G69" s="65">
        <f t="shared" si="1"/>
        <v>200</v>
      </c>
      <c r="H69" s="65" t="e">
        <f t="shared" si="2"/>
        <v>#DIV/0!</v>
      </c>
    </row>
    <row r="70" spans="1:9" ht="25.5">
      <c r="A70" s="9" t="s">
        <v>16</v>
      </c>
      <c r="B70" s="55">
        <v>0</v>
      </c>
      <c r="C70" s="48"/>
      <c r="D70" s="58">
        <v>3.01</v>
      </c>
      <c r="E70" s="58"/>
      <c r="F70" s="58"/>
      <c r="G70" s="65" t="e">
        <f t="shared" si="1"/>
        <v>#DIV/0!</v>
      </c>
      <c r="H70" s="65" t="e">
        <f t="shared" si="2"/>
        <v>#DIV/0!</v>
      </c>
      <c r="I70" s="5"/>
    </row>
    <row r="71" spans="1:8" ht="38.25">
      <c r="A71" s="9" t="s">
        <v>78</v>
      </c>
      <c r="B71" s="65">
        <v>15</v>
      </c>
      <c r="C71" s="48"/>
      <c r="D71" s="58">
        <v>1</v>
      </c>
      <c r="E71" s="66">
        <v>20</v>
      </c>
      <c r="F71" s="66">
        <f t="shared" si="0"/>
        <v>-19</v>
      </c>
      <c r="G71" s="65">
        <f t="shared" si="1"/>
        <v>6.666666666666667</v>
      </c>
      <c r="H71" s="65" t="e">
        <f t="shared" si="2"/>
        <v>#DIV/0!</v>
      </c>
    </row>
    <row r="72" spans="1:8" ht="38.25">
      <c r="A72" s="9" t="s">
        <v>21</v>
      </c>
      <c r="B72" s="65">
        <v>20</v>
      </c>
      <c r="C72" s="48">
        <v>5</v>
      </c>
      <c r="D72" s="58">
        <v>39</v>
      </c>
      <c r="E72" s="66">
        <v>39.5</v>
      </c>
      <c r="F72" s="66">
        <f t="shared" si="0"/>
        <v>-0.5</v>
      </c>
      <c r="G72" s="65">
        <f t="shared" si="1"/>
        <v>195</v>
      </c>
      <c r="H72" s="65">
        <f t="shared" si="2"/>
        <v>780</v>
      </c>
    </row>
    <row r="73" spans="1:8" ht="38.25">
      <c r="A73" s="9" t="s">
        <v>297</v>
      </c>
      <c r="B73" s="65"/>
      <c r="C73" s="48"/>
      <c r="D73" s="58"/>
      <c r="E73" s="66"/>
      <c r="F73" s="66">
        <f t="shared" si="0"/>
        <v>0</v>
      </c>
      <c r="G73" s="65" t="e">
        <f t="shared" si="1"/>
        <v>#DIV/0!</v>
      </c>
      <c r="H73" s="65" t="e">
        <f t="shared" si="2"/>
        <v>#DIV/0!</v>
      </c>
    </row>
    <row r="74" spans="1:8" ht="38.25">
      <c r="A74" s="9" t="s">
        <v>30</v>
      </c>
      <c r="B74" s="48">
        <v>110</v>
      </c>
      <c r="C74" s="48">
        <v>50</v>
      </c>
      <c r="D74" s="58">
        <v>61.715</v>
      </c>
      <c r="E74" s="58">
        <v>22.7</v>
      </c>
      <c r="F74" s="66">
        <f t="shared" si="0"/>
        <v>39.015</v>
      </c>
      <c r="G74" s="65">
        <f t="shared" si="1"/>
        <v>56.10454545454546</v>
      </c>
      <c r="H74" s="65">
        <f t="shared" si="2"/>
        <v>123.43000000000002</v>
      </c>
    </row>
    <row r="75" spans="1:8" ht="38.25">
      <c r="A75" s="9" t="s">
        <v>31</v>
      </c>
      <c r="B75" s="48">
        <v>110</v>
      </c>
      <c r="C75" s="48">
        <v>80</v>
      </c>
      <c r="D75" s="58">
        <v>44.6</v>
      </c>
      <c r="E75" s="58">
        <v>57.9</v>
      </c>
      <c r="F75" s="66">
        <f t="shared" si="0"/>
        <v>-13.299999999999997</v>
      </c>
      <c r="G75" s="65">
        <f t="shared" si="1"/>
        <v>40.54545454545455</v>
      </c>
      <c r="H75" s="65">
        <f t="shared" si="2"/>
        <v>55.75</v>
      </c>
    </row>
    <row r="76" spans="1:8" ht="38.25">
      <c r="A76" s="9" t="s">
        <v>259</v>
      </c>
      <c r="B76" s="65"/>
      <c r="C76" s="48"/>
      <c r="D76" s="58"/>
      <c r="E76" s="66"/>
      <c r="F76" s="66">
        <f t="shared" si="0"/>
        <v>0</v>
      </c>
      <c r="G76" s="65" t="e">
        <f aca="true" t="shared" si="3" ref="G76:G86">D76/B76*100</f>
        <v>#DIV/0!</v>
      </c>
      <c r="H76" s="65" t="e">
        <f aca="true" t="shared" si="4" ref="H76:H86">D76/C76*100</f>
        <v>#DIV/0!</v>
      </c>
    </row>
    <row r="77" spans="1:8" ht="38.25">
      <c r="A77" s="9" t="s">
        <v>32</v>
      </c>
      <c r="B77" s="48">
        <v>5</v>
      </c>
      <c r="C77" s="48"/>
      <c r="D77" s="58">
        <v>1.1</v>
      </c>
      <c r="E77" s="58">
        <v>0.3</v>
      </c>
      <c r="F77" s="66">
        <f t="shared" si="0"/>
        <v>0.8</v>
      </c>
      <c r="G77" s="65">
        <f t="shared" si="3"/>
        <v>22.000000000000004</v>
      </c>
      <c r="H77" s="65" t="e">
        <f t="shared" si="4"/>
        <v>#DIV/0!</v>
      </c>
    </row>
    <row r="78" spans="1:8" ht="38.25">
      <c r="A78" s="9" t="s">
        <v>260</v>
      </c>
      <c r="B78" s="48"/>
      <c r="C78" s="48"/>
      <c r="D78" s="58"/>
      <c r="E78" s="58"/>
      <c r="F78" s="66">
        <f t="shared" si="0"/>
        <v>0</v>
      </c>
      <c r="G78" s="65" t="e">
        <f t="shared" si="3"/>
        <v>#DIV/0!</v>
      </c>
      <c r="H78" s="65" t="e">
        <f t="shared" si="4"/>
        <v>#DIV/0!</v>
      </c>
    </row>
    <row r="79" spans="1:8" ht="38.25">
      <c r="A79" s="9" t="s">
        <v>33</v>
      </c>
      <c r="B79" s="48">
        <v>35</v>
      </c>
      <c r="C79" s="48">
        <v>20</v>
      </c>
      <c r="D79" s="58">
        <v>5</v>
      </c>
      <c r="E79" s="58">
        <v>8.3</v>
      </c>
      <c r="F79" s="66">
        <f t="shared" si="0"/>
        <v>-3.3000000000000007</v>
      </c>
      <c r="G79" s="65">
        <f t="shared" si="3"/>
        <v>14.285714285714285</v>
      </c>
      <c r="H79" s="65">
        <f t="shared" si="4"/>
        <v>25</v>
      </c>
    </row>
    <row r="80" spans="1:9" ht="38.25">
      <c r="A80" s="9" t="s">
        <v>66</v>
      </c>
      <c r="B80" s="48">
        <v>10</v>
      </c>
      <c r="C80" s="48"/>
      <c r="D80" s="55">
        <v>10.398</v>
      </c>
      <c r="E80" s="48">
        <v>4.3</v>
      </c>
      <c r="F80" s="66">
        <f t="shared" si="0"/>
        <v>6.098</v>
      </c>
      <c r="G80" s="65">
        <f t="shared" si="3"/>
        <v>103.98</v>
      </c>
      <c r="H80" s="65" t="e">
        <f t="shared" si="4"/>
        <v>#DIV/0!</v>
      </c>
      <c r="I80" s="42"/>
    </row>
    <row r="81" spans="1:8" ht="25.5">
      <c r="A81" s="9" t="s">
        <v>345</v>
      </c>
      <c r="B81" s="48"/>
      <c r="C81" s="48"/>
      <c r="D81" s="58"/>
      <c r="E81" s="58">
        <v>-10.1</v>
      </c>
      <c r="F81" s="66">
        <f t="shared" si="0"/>
        <v>10.1</v>
      </c>
      <c r="G81" s="65" t="e">
        <f t="shared" si="3"/>
        <v>#DIV/0!</v>
      </c>
      <c r="H81" s="65" t="e">
        <f t="shared" si="4"/>
        <v>#DIV/0!</v>
      </c>
    </row>
    <row r="82" spans="1:8" ht="25.5">
      <c r="A82" s="9" t="s">
        <v>346</v>
      </c>
      <c r="B82" s="48"/>
      <c r="C82" s="48"/>
      <c r="D82" s="48"/>
      <c r="E82" s="48"/>
      <c r="F82" s="66">
        <f t="shared" si="0"/>
        <v>0</v>
      </c>
      <c r="G82" s="65" t="e">
        <f t="shared" si="3"/>
        <v>#DIV/0!</v>
      </c>
      <c r="H82" s="65" t="e">
        <f t="shared" si="4"/>
        <v>#DIV/0!</v>
      </c>
    </row>
    <row r="83" spans="1:8" ht="25.5">
      <c r="A83" s="9" t="s">
        <v>385</v>
      </c>
      <c r="B83" s="48"/>
      <c r="C83" s="48"/>
      <c r="D83" s="58">
        <v>0.65</v>
      </c>
      <c r="E83" s="58">
        <v>1.3</v>
      </c>
      <c r="F83" s="66">
        <f t="shared" si="0"/>
        <v>-0.65</v>
      </c>
      <c r="G83" s="65" t="e">
        <f t="shared" si="3"/>
        <v>#DIV/0!</v>
      </c>
      <c r="H83" s="65" t="e">
        <f t="shared" si="4"/>
        <v>#DIV/0!</v>
      </c>
    </row>
    <row r="84" spans="1:8" ht="25.5">
      <c r="A84" s="9" t="s">
        <v>125</v>
      </c>
      <c r="B84" s="48"/>
      <c r="C84" s="55"/>
      <c r="D84" s="48">
        <v>9.9</v>
      </c>
      <c r="E84" s="48">
        <v>135.6</v>
      </c>
      <c r="F84" s="66">
        <f t="shared" si="0"/>
        <v>-125.69999999999999</v>
      </c>
      <c r="G84" s="65" t="e">
        <f t="shared" si="3"/>
        <v>#DIV/0!</v>
      </c>
      <c r="H84" s="65" t="e">
        <f t="shared" si="4"/>
        <v>#DIV/0!</v>
      </c>
    </row>
    <row r="85" spans="1:8" ht="25.5" hidden="1">
      <c r="A85" s="9" t="s">
        <v>384</v>
      </c>
      <c r="B85" s="65"/>
      <c r="C85" s="65"/>
      <c r="D85" s="66"/>
      <c r="E85" s="66"/>
      <c r="F85" s="66">
        <f t="shared" si="0"/>
        <v>0</v>
      </c>
      <c r="G85" s="65" t="e">
        <f t="shared" si="3"/>
        <v>#DIV/0!</v>
      </c>
      <c r="H85" s="65" t="e">
        <f t="shared" si="4"/>
        <v>#DIV/0!</v>
      </c>
    </row>
    <row r="86" spans="1:8" ht="25.5">
      <c r="A86" s="9" t="s">
        <v>188</v>
      </c>
      <c r="B86" s="48">
        <v>306.3</v>
      </c>
      <c r="C86" s="57">
        <v>128.5</v>
      </c>
      <c r="D86" s="48">
        <v>84.73</v>
      </c>
      <c r="E86" s="48"/>
      <c r="F86" s="48"/>
      <c r="G86" s="65">
        <f t="shared" si="3"/>
        <v>27.662422461638915</v>
      </c>
      <c r="H86" s="65">
        <f t="shared" si="4"/>
        <v>65.93774319066148</v>
      </c>
    </row>
    <row r="87" spans="1:8" s="41" customFormat="1" ht="15">
      <c r="A87" s="29" t="s">
        <v>43</v>
      </c>
      <c r="B87" s="50">
        <f>SUM(B11:B86)</f>
        <v>39743.20000000001</v>
      </c>
      <c r="C87" s="50">
        <f>SUM(C11:C86)</f>
        <v>17399.199999999997</v>
      </c>
      <c r="D87" s="50">
        <f>SUM(D11:D86)</f>
        <v>13555.223000000002</v>
      </c>
      <c r="E87" s="50">
        <f>SUM(E11:E85)</f>
        <v>11088.8</v>
      </c>
      <c r="F87" s="60">
        <f>D87-E87</f>
        <v>2466.4230000000025</v>
      </c>
      <c r="G87" s="69">
        <f>D87/B87*100</f>
        <v>34.10702459791863</v>
      </c>
      <c r="H87" s="69">
        <f>D87/C87*100</f>
        <v>77.90716239827121</v>
      </c>
    </row>
    <row r="88" spans="1:11" ht="38.25">
      <c r="A88" s="9" t="s">
        <v>94</v>
      </c>
      <c r="B88" s="48">
        <v>541</v>
      </c>
      <c r="C88" s="48">
        <v>310</v>
      </c>
      <c r="D88" s="48">
        <v>264.83</v>
      </c>
      <c r="E88" s="48">
        <v>228.9</v>
      </c>
      <c r="F88" s="66">
        <f aca="true" t="shared" si="5" ref="F88:F95">D88-E88</f>
        <v>35.92999999999998</v>
      </c>
      <c r="G88" s="48">
        <f>D88/B88*100</f>
        <v>48.95194085027726</v>
      </c>
      <c r="H88" s="48">
        <f>D88/C88*100</f>
        <v>85.42903225806451</v>
      </c>
      <c r="I88" s="85"/>
      <c r="K88" s="85"/>
    </row>
    <row r="89" spans="1:8" ht="38.25">
      <c r="A89" s="9" t="s">
        <v>95</v>
      </c>
      <c r="B89" s="48">
        <v>9085.8</v>
      </c>
      <c r="C89" s="48">
        <v>4145</v>
      </c>
      <c r="D89" s="48">
        <v>2903.697</v>
      </c>
      <c r="E89" s="48">
        <v>3043.2</v>
      </c>
      <c r="F89" s="66">
        <f t="shared" si="5"/>
        <v>-139.5029999999997</v>
      </c>
      <c r="G89" s="48">
        <f aca="true" t="shared" si="6" ref="G89:G95">D89/B89*100</f>
        <v>31.958627748794825</v>
      </c>
      <c r="H89" s="48">
        <f aca="true" t="shared" si="7" ref="H89:H95">D89/C89*100</f>
        <v>70.05300361881785</v>
      </c>
    </row>
    <row r="90" spans="1:8" ht="38.25">
      <c r="A90" s="9" t="s">
        <v>83</v>
      </c>
      <c r="B90" s="48">
        <v>398.3</v>
      </c>
      <c r="C90" s="48">
        <v>217</v>
      </c>
      <c r="D90" s="48">
        <v>163.106</v>
      </c>
      <c r="E90" s="48">
        <v>142.3</v>
      </c>
      <c r="F90" s="66">
        <f>D90-E90</f>
        <v>20.805999999999983</v>
      </c>
      <c r="G90" s="48">
        <f t="shared" si="6"/>
        <v>40.95053979412503</v>
      </c>
      <c r="H90" s="48">
        <f t="shared" si="7"/>
        <v>75.16405529953917</v>
      </c>
    </row>
    <row r="91" spans="1:9" ht="38.25">
      <c r="A91" s="9" t="s">
        <v>89</v>
      </c>
      <c r="B91" s="55">
        <v>72</v>
      </c>
      <c r="C91" s="48">
        <v>51.5</v>
      </c>
      <c r="D91" s="48">
        <v>6.697</v>
      </c>
      <c r="E91" s="61"/>
      <c r="F91" s="73"/>
      <c r="G91" s="48">
        <f t="shared" si="6"/>
        <v>9.301388888888889</v>
      </c>
      <c r="H91" s="48">
        <f t="shared" si="7"/>
        <v>13.003883495145633</v>
      </c>
      <c r="I91" s="5"/>
    </row>
    <row r="92" spans="1:8" ht="38.25">
      <c r="A92" s="9" t="s">
        <v>84</v>
      </c>
      <c r="B92" s="48">
        <v>1317.7</v>
      </c>
      <c r="C92" s="48">
        <v>330</v>
      </c>
      <c r="D92" s="48">
        <v>223.985</v>
      </c>
      <c r="E92" s="48">
        <v>214.4</v>
      </c>
      <c r="F92" s="66">
        <f>D92-E92</f>
        <v>9.585000000000008</v>
      </c>
      <c r="G92" s="48">
        <f t="shared" si="6"/>
        <v>16.998178644608032</v>
      </c>
      <c r="H92" s="48">
        <f t="shared" si="7"/>
        <v>67.87424242424242</v>
      </c>
    </row>
    <row r="93" spans="1:8" ht="38.25">
      <c r="A93" s="9" t="s">
        <v>101</v>
      </c>
      <c r="B93" s="48">
        <v>140</v>
      </c>
      <c r="C93" s="48">
        <v>91.6</v>
      </c>
      <c r="D93" s="48">
        <v>102.727</v>
      </c>
      <c r="E93" s="48">
        <v>124.5</v>
      </c>
      <c r="F93" s="66">
        <f t="shared" si="5"/>
        <v>-21.772999999999996</v>
      </c>
      <c r="G93" s="48">
        <f t="shared" si="6"/>
        <v>73.37642857142858</v>
      </c>
      <c r="H93" s="48">
        <f t="shared" si="7"/>
        <v>112.14737991266377</v>
      </c>
    </row>
    <row r="94" spans="1:9" ht="25.5">
      <c r="A94" s="9" t="s">
        <v>15</v>
      </c>
      <c r="B94" s="55"/>
      <c r="C94" s="48"/>
      <c r="D94" s="48">
        <v>119.129</v>
      </c>
      <c r="E94" s="61"/>
      <c r="F94" s="73"/>
      <c r="G94" s="48" t="e">
        <f t="shared" si="6"/>
        <v>#DIV/0!</v>
      </c>
      <c r="H94" s="48" t="e">
        <f t="shared" si="7"/>
        <v>#DIV/0!</v>
      </c>
      <c r="I94" s="5"/>
    </row>
    <row r="95" spans="1:8" ht="25.5">
      <c r="A95" s="9" t="s">
        <v>3</v>
      </c>
      <c r="B95" s="48">
        <v>150</v>
      </c>
      <c r="C95" s="48"/>
      <c r="D95" s="48">
        <v>8</v>
      </c>
      <c r="E95" s="61">
        <v>9.5</v>
      </c>
      <c r="F95" s="66">
        <f t="shared" si="5"/>
        <v>-1.5</v>
      </c>
      <c r="G95" s="48">
        <f t="shared" si="6"/>
        <v>5.333333333333334</v>
      </c>
      <c r="H95" s="48" t="e">
        <f t="shared" si="7"/>
        <v>#DIV/0!</v>
      </c>
    </row>
    <row r="96" spans="1:8" ht="15">
      <c r="A96" s="11" t="s">
        <v>44</v>
      </c>
      <c r="B96" s="50">
        <f>SUM(B88:B95)</f>
        <v>11704.8</v>
      </c>
      <c r="C96" s="50">
        <f>SUM(C88:C95)</f>
        <v>5145.1</v>
      </c>
      <c r="D96" s="50">
        <f>SUM(D88:D95)</f>
        <v>3792.171</v>
      </c>
      <c r="E96" s="50">
        <f>SUM(E88:E95)</f>
        <v>3762.8</v>
      </c>
      <c r="F96" s="60">
        <f>D96-E96</f>
        <v>29.37099999999964</v>
      </c>
      <c r="G96" s="50">
        <f>D96/B96*100</f>
        <v>32.398426286651635</v>
      </c>
      <c r="H96" s="50">
        <f>D96/C96*100</f>
        <v>73.70451497541349</v>
      </c>
    </row>
    <row r="97" spans="1:8" ht="15">
      <c r="A97" s="11" t="s">
        <v>36</v>
      </c>
      <c r="B97" s="50">
        <f>B96+B87</f>
        <v>51448.000000000015</v>
      </c>
      <c r="C97" s="50">
        <f>C96+C87</f>
        <v>22544.299999999996</v>
      </c>
      <c r="D97" s="50">
        <f>D96+D87</f>
        <v>17347.394</v>
      </c>
      <c r="E97" s="50">
        <f>E96+E87</f>
        <v>14851.599999999999</v>
      </c>
      <c r="F97" s="60">
        <f>D97-E97</f>
        <v>2495.7940000000017</v>
      </c>
      <c r="G97" s="50">
        <f>D97/B97*100</f>
        <v>33.71830586222981</v>
      </c>
      <c r="H97" s="50">
        <f>D97/C97*100</f>
        <v>76.94802677395175</v>
      </c>
    </row>
    <row r="98" spans="1:8" ht="25.5">
      <c r="A98" s="9" t="s">
        <v>82</v>
      </c>
      <c r="B98" s="55">
        <v>38752</v>
      </c>
      <c r="C98" s="48"/>
      <c r="D98" s="48">
        <v>16146.665</v>
      </c>
      <c r="E98" s="48"/>
      <c r="F98" s="48"/>
      <c r="G98" s="48">
        <f>D98/B98*100</f>
        <v>41.66666236581338</v>
      </c>
      <c r="H98" s="48" t="e">
        <f>D98/C98*100</f>
        <v>#DIV/0!</v>
      </c>
    </row>
    <row r="99" spans="1:8" ht="25.5">
      <c r="A99" s="9" t="s">
        <v>132</v>
      </c>
      <c r="B99" s="55">
        <v>1948</v>
      </c>
      <c r="C99" s="48"/>
      <c r="D99" s="48">
        <v>649.2</v>
      </c>
      <c r="E99" s="48"/>
      <c r="F99" s="48"/>
      <c r="G99" s="48">
        <f aca="true" t="shared" si="8" ref="G99:G161">D99/B99*100</f>
        <v>33.3264887063655</v>
      </c>
      <c r="H99" s="48" t="e">
        <f aca="true" t="shared" si="9" ref="H99:H161">D99/C99*100</f>
        <v>#DIV/0!</v>
      </c>
    </row>
    <row r="100" spans="1:8" ht="25.5">
      <c r="A100" s="9" t="s">
        <v>133</v>
      </c>
      <c r="B100" s="55">
        <v>5052</v>
      </c>
      <c r="C100" s="48"/>
      <c r="D100" s="48">
        <v>1629.1</v>
      </c>
      <c r="E100" s="48"/>
      <c r="F100" s="48"/>
      <c r="G100" s="48">
        <f t="shared" si="8"/>
        <v>32.246634996041166</v>
      </c>
      <c r="H100" s="48" t="e">
        <f t="shared" si="9"/>
        <v>#DIV/0!</v>
      </c>
    </row>
    <row r="101" spans="1:8" ht="38.25" hidden="1">
      <c r="A101" s="9" t="s">
        <v>319</v>
      </c>
      <c r="B101" s="55"/>
      <c r="C101" s="48"/>
      <c r="D101" s="48"/>
      <c r="E101" s="48"/>
      <c r="F101" s="48"/>
      <c r="G101" s="48" t="e">
        <f t="shared" si="8"/>
        <v>#DIV/0!</v>
      </c>
      <c r="H101" s="48" t="e">
        <f t="shared" si="9"/>
        <v>#DIV/0!</v>
      </c>
    </row>
    <row r="102" spans="1:8" ht="38.25">
      <c r="A102" s="9" t="s">
        <v>6</v>
      </c>
      <c r="B102" s="55">
        <v>1070.9</v>
      </c>
      <c r="C102" s="48"/>
      <c r="D102" s="48">
        <v>1070.9</v>
      </c>
      <c r="E102" s="48"/>
      <c r="F102" s="48"/>
      <c r="G102" s="48">
        <f t="shared" si="8"/>
        <v>100</v>
      </c>
      <c r="H102" s="48" t="e">
        <f t="shared" si="9"/>
        <v>#DIV/0!</v>
      </c>
    </row>
    <row r="103" spans="1:8" ht="25.5" hidden="1">
      <c r="A103" s="9" t="s">
        <v>4</v>
      </c>
      <c r="B103" s="55"/>
      <c r="C103" s="48"/>
      <c r="D103" s="48"/>
      <c r="E103" s="48"/>
      <c r="F103" s="48"/>
      <c r="G103" s="48" t="e">
        <f t="shared" si="8"/>
        <v>#DIV/0!</v>
      </c>
      <c r="H103" s="48" t="e">
        <f t="shared" si="9"/>
        <v>#DIV/0!</v>
      </c>
    </row>
    <row r="104" spans="1:8" ht="25.5" hidden="1">
      <c r="A104" s="9" t="s">
        <v>4</v>
      </c>
      <c r="B104" s="55"/>
      <c r="C104" s="48"/>
      <c r="D104" s="48"/>
      <c r="E104" s="48"/>
      <c r="F104" s="48"/>
      <c r="G104" s="48" t="e">
        <f t="shared" si="8"/>
        <v>#DIV/0!</v>
      </c>
      <c r="H104" s="48" t="e">
        <f t="shared" si="9"/>
        <v>#DIV/0!</v>
      </c>
    </row>
    <row r="105" spans="1:8" ht="25.5" hidden="1">
      <c r="A105" s="9" t="s">
        <v>4</v>
      </c>
      <c r="B105" s="55"/>
      <c r="C105" s="48"/>
      <c r="D105" s="48"/>
      <c r="E105" s="48"/>
      <c r="F105" s="48"/>
      <c r="G105" s="48" t="e">
        <f t="shared" si="8"/>
        <v>#DIV/0!</v>
      </c>
      <c r="H105" s="48" t="e">
        <f t="shared" si="9"/>
        <v>#DIV/0!</v>
      </c>
    </row>
    <row r="106" spans="1:8" ht="25.5" hidden="1">
      <c r="A106" s="9" t="s">
        <v>4</v>
      </c>
      <c r="B106" s="55"/>
      <c r="C106" s="48"/>
      <c r="D106" s="48"/>
      <c r="E106" s="48"/>
      <c r="F106" s="48"/>
      <c r="G106" s="48" t="e">
        <f t="shared" si="8"/>
        <v>#DIV/0!</v>
      </c>
      <c r="H106" s="48" t="e">
        <f t="shared" si="9"/>
        <v>#DIV/0!</v>
      </c>
    </row>
    <row r="107" spans="1:8" ht="25.5" hidden="1">
      <c r="A107" s="9" t="s">
        <v>4</v>
      </c>
      <c r="B107" s="55"/>
      <c r="C107" s="48"/>
      <c r="D107" s="48"/>
      <c r="E107" s="48"/>
      <c r="F107" s="48"/>
      <c r="G107" s="48" t="e">
        <f t="shared" si="8"/>
        <v>#DIV/0!</v>
      </c>
      <c r="H107" s="48" t="e">
        <f t="shared" si="9"/>
        <v>#DIV/0!</v>
      </c>
    </row>
    <row r="108" spans="1:8" ht="25.5">
      <c r="A108" s="9" t="s">
        <v>5</v>
      </c>
      <c r="B108" s="55">
        <v>6420.9</v>
      </c>
      <c r="C108" s="48"/>
      <c r="D108" s="48">
        <v>2385</v>
      </c>
      <c r="E108" s="48"/>
      <c r="F108" s="48"/>
      <c r="G108" s="48">
        <f t="shared" si="8"/>
        <v>37.14432556183713</v>
      </c>
      <c r="H108" s="48" t="e">
        <f t="shared" si="9"/>
        <v>#DIV/0!</v>
      </c>
    </row>
    <row r="109" spans="1:9" ht="25.5">
      <c r="A109" s="9" t="s">
        <v>409</v>
      </c>
      <c r="B109" s="55">
        <v>298.74</v>
      </c>
      <c r="C109" s="48"/>
      <c r="D109" s="48"/>
      <c r="E109" s="48"/>
      <c r="F109" s="48"/>
      <c r="G109" s="48">
        <f t="shared" si="8"/>
        <v>0</v>
      </c>
      <c r="H109" s="48" t="e">
        <f t="shared" si="9"/>
        <v>#DIV/0!</v>
      </c>
      <c r="I109" s="5"/>
    </row>
    <row r="110" spans="1:9" ht="27.75" customHeight="1">
      <c r="A110" s="9" t="s">
        <v>109</v>
      </c>
      <c r="B110" s="55">
        <v>551.64</v>
      </c>
      <c r="C110" s="48"/>
      <c r="D110" s="48"/>
      <c r="E110" s="48"/>
      <c r="F110" s="48"/>
      <c r="G110" s="48">
        <f t="shared" si="8"/>
        <v>0</v>
      </c>
      <c r="H110" s="48" t="e">
        <f t="shared" si="9"/>
        <v>#DIV/0!</v>
      </c>
      <c r="I110" s="5"/>
    </row>
    <row r="111" spans="1:9" ht="27.75" customHeight="1">
      <c r="A111" s="9" t="s">
        <v>411</v>
      </c>
      <c r="B111" s="55"/>
      <c r="C111" s="48"/>
      <c r="D111" s="48">
        <v>432.1</v>
      </c>
      <c r="E111" s="48"/>
      <c r="F111" s="48"/>
      <c r="G111" s="48" t="e">
        <f t="shared" si="8"/>
        <v>#DIV/0!</v>
      </c>
      <c r="H111" s="48" t="e">
        <f t="shared" si="9"/>
        <v>#DIV/0!</v>
      </c>
      <c r="I111" s="5"/>
    </row>
    <row r="112" spans="1:9" s="16" customFormat="1" ht="25.5">
      <c r="A112" s="18" t="s">
        <v>339</v>
      </c>
      <c r="B112" s="55">
        <v>3200</v>
      </c>
      <c r="C112" s="57"/>
      <c r="D112" s="57">
        <v>1006.5</v>
      </c>
      <c r="E112" s="57"/>
      <c r="F112" s="57"/>
      <c r="G112" s="48">
        <f t="shared" si="8"/>
        <v>31.453125</v>
      </c>
      <c r="H112" s="48" t="e">
        <f t="shared" si="9"/>
        <v>#DIV/0!</v>
      </c>
      <c r="I112" s="17"/>
    </row>
    <row r="113" spans="1:8" ht="25.5">
      <c r="A113" s="9" t="s">
        <v>321</v>
      </c>
      <c r="B113" s="55">
        <v>16972.7</v>
      </c>
      <c r="C113" s="48"/>
      <c r="D113" s="57">
        <v>6506.65</v>
      </c>
      <c r="E113" s="48"/>
      <c r="F113" s="48"/>
      <c r="G113" s="48">
        <f t="shared" si="8"/>
        <v>38.335974830168446</v>
      </c>
      <c r="H113" s="48" t="e">
        <f t="shared" si="9"/>
        <v>#DIV/0!</v>
      </c>
    </row>
    <row r="114" spans="1:9" ht="25.5">
      <c r="A114" s="9" t="s">
        <v>327</v>
      </c>
      <c r="B114" s="55">
        <v>15327.104</v>
      </c>
      <c r="C114" s="48"/>
      <c r="D114" s="48">
        <v>2710.07</v>
      </c>
      <c r="E114" s="48"/>
      <c r="F114" s="48"/>
      <c r="G114" s="48">
        <f t="shared" si="8"/>
        <v>17.681552888269046</v>
      </c>
      <c r="H114" s="48" t="e">
        <f t="shared" si="9"/>
        <v>#DIV/0!</v>
      </c>
      <c r="I114" s="5"/>
    </row>
    <row r="115" spans="1:9" ht="25.5">
      <c r="A115" s="9" t="s">
        <v>326</v>
      </c>
      <c r="B115" s="55">
        <v>600</v>
      </c>
      <c r="C115" s="48"/>
      <c r="D115" s="48">
        <v>190</v>
      </c>
      <c r="E115" s="48"/>
      <c r="F115" s="48"/>
      <c r="G115" s="48">
        <f t="shared" si="8"/>
        <v>31.666666666666664</v>
      </c>
      <c r="H115" s="48" t="e">
        <f t="shared" si="9"/>
        <v>#DIV/0!</v>
      </c>
      <c r="I115" s="5"/>
    </row>
    <row r="116" spans="1:9" ht="28.5" customHeight="1">
      <c r="A116" s="9" t="s">
        <v>338</v>
      </c>
      <c r="B116" s="55">
        <v>26168</v>
      </c>
      <c r="C116" s="48"/>
      <c r="D116" s="48">
        <v>4244.666</v>
      </c>
      <c r="E116" s="48"/>
      <c r="F116" s="48"/>
      <c r="G116" s="48">
        <f t="shared" si="8"/>
        <v>16.220826964231122</v>
      </c>
      <c r="H116" s="48" t="e">
        <f t="shared" si="9"/>
        <v>#DIV/0!</v>
      </c>
      <c r="I116" s="5"/>
    </row>
    <row r="117" spans="1:9" ht="38.25" hidden="1">
      <c r="A117" s="9" t="s">
        <v>79</v>
      </c>
      <c r="B117" s="55"/>
      <c r="C117" s="48"/>
      <c r="D117" s="48"/>
      <c r="E117" s="48"/>
      <c r="F117" s="48"/>
      <c r="G117" s="48" t="e">
        <f t="shared" si="8"/>
        <v>#DIV/0!</v>
      </c>
      <c r="H117" s="48" t="e">
        <f t="shared" si="9"/>
        <v>#DIV/0!</v>
      </c>
      <c r="I117" s="5"/>
    </row>
    <row r="118" spans="1:8" ht="25.5">
      <c r="A118" s="18" t="s">
        <v>322</v>
      </c>
      <c r="B118" s="55">
        <v>1866</v>
      </c>
      <c r="C118" s="57"/>
      <c r="D118" s="57">
        <v>570</v>
      </c>
      <c r="E118" s="57"/>
      <c r="F118" s="57"/>
      <c r="G118" s="48">
        <f t="shared" si="8"/>
        <v>30.54662379421222</v>
      </c>
      <c r="H118" s="48" t="e">
        <f t="shared" si="9"/>
        <v>#DIV/0!</v>
      </c>
    </row>
    <row r="119" spans="1:8" ht="25.5">
      <c r="A119" s="9" t="s">
        <v>130</v>
      </c>
      <c r="B119" s="48">
        <v>10070.2</v>
      </c>
      <c r="C119" s="48"/>
      <c r="D119" s="48">
        <v>13</v>
      </c>
      <c r="E119" s="48"/>
      <c r="F119" s="48"/>
      <c r="G119" s="48">
        <f t="shared" si="8"/>
        <v>0.1290937617922186</v>
      </c>
      <c r="H119" s="48" t="e">
        <f t="shared" si="9"/>
        <v>#DIV/0!</v>
      </c>
    </row>
    <row r="120" spans="1:8" ht="51">
      <c r="A120" s="18" t="s">
        <v>152</v>
      </c>
      <c r="B120" s="55"/>
      <c r="C120" s="57"/>
      <c r="D120" s="57"/>
      <c r="E120" s="57"/>
      <c r="F120" s="57"/>
      <c r="G120" s="48" t="e">
        <f t="shared" si="8"/>
        <v>#DIV/0!</v>
      </c>
      <c r="H120" s="48" t="e">
        <f t="shared" si="9"/>
        <v>#DIV/0!</v>
      </c>
    </row>
    <row r="121" spans="1:8" ht="38.25">
      <c r="A121" s="18" t="s">
        <v>290</v>
      </c>
      <c r="B121" s="55">
        <v>570.9</v>
      </c>
      <c r="C121" s="48"/>
      <c r="D121" s="57">
        <v>285.4</v>
      </c>
      <c r="E121" s="57"/>
      <c r="F121" s="57"/>
      <c r="G121" s="48">
        <f t="shared" si="8"/>
        <v>49.99124189875635</v>
      </c>
      <c r="H121" s="48" t="e">
        <f t="shared" si="9"/>
        <v>#DIV/0!</v>
      </c>
    </row>
    <row r="122" spans="1:8" ht="38.25">
      <c r="A122" s="9" t="s">
        <v>99</v>
      </c>
      <c r="B122" s="75">
        <v>570.9</v>
      </c>
      <c r="C122" s="57"/>
      <c r="D122" s="57">
        <v>285.4</v>
      </c>
      <c r="E122" s="57"/>
      <c r="F122" s="57"/>
      <c r="G122" s="48">
        <f t="shared" si="8"/>
        <v>49.99124189875635</v>
      </c>
      <c r="H122" s="48" t="e">
        <f t="shared" si="9"/>
        <v>#DIV/0!</v>
      </c>
    </row>
    <row r="123" spans="1:8" ht="38.25">
      <c r="A123" s="18" t="s">
        <v>292</v>
      </c>
      <c r="B123" s="55">
        <v>1100</v>
      </c>
      <c r="C123" s="48"/>
      <c r="D123" s="57">
        <v>296.2</v>
      </c>
      <c r="E123" s="57"/>
      <c r="F123" s="57"/>
      <c r="G123" s="48">
        <f t="shared" si="8"/>
        <v>26.927272727272726</v>
      </c>
      <c r="H123" s="48" t="e">
        <f t="shared" si="9"/>
        <v>#DIV/0!</v>
      </c>
    </row>
    <row r="124" spans="1:8" ht="38.25">
      <c r="A124" s="18" t="s">
        <v>294</v>
      </c>
      <c r="B124" s="55">
        <v>57</v>
      </c>
      <c r="C124" s="48"/>
      <c r="D124" s="57">
        <v>9</v>
      </c>
      <c r="E124" s="57"/>
      <c r="F124" s="57"/>
      <c r="G124" s="48">
        <f t="shared" si="8"/>
        <v>15.789473684210526</v>
      </c>
      <c r="H124" s="48" t="e">
        <f t="shared" si="9"/>
        <v>#DIV/0!</v>
      </c>
    </row>
    <row r="125" spans="1:8" ht="51">
      <c r="A125" s="18" t="s">
        <v>343</v>
      </c>
      <c r="B125" s="55">
        <v>69270</v>
      </c>
      <c r="C125" s="48"/>
      <c r="D125" s="57">
        <v>22948.1</v>
      </c>
      <c r="E125" s="57"/>
      <c r="F125" s="57"/>
      <c r="G125" s="48">
        <f t="shared" si="8"/>
        <v>33.128482748664645</v>
      </c>
      <c r="H125" s="48" t="e">
        <f t="shared" si="9"/>
        <v>#DIV/0!</v>
      </c>
    </row>
    <row r="126" spans="1:8" ht="102">
      <c r="A126" s="18" t="s">
        <v>344</v>
      </c>
      <c r="B126" s="55">
        <v>400</v>
      </c>
      <c r="C126" s="48"/>
      <c r="D126" s="57">
        <v>91.9</v>
      </c>
      <c r="E126" s="57"/>
      <c r="F126" s="57"/>
      <c r="G126" s="48">
        <f t="shared" si="8"/>
        <v>22.975</v>
      </c>
      <c r="H126" s="48" t="e">
        <f t="shared" si="9"/>
        <v>#DIV/0!</v>
      </c>
    </row>
    <row r="127" spans="1:8" ht="153">
      <c r="A127" s="18" t="s">
        <v>347</v>
      </c>
      <c r="B127" s="55">
        <v>70</v>
      </c>
      <c r="C127" s="48"/>
      <c r="D127" s="57">
        <v>52.5</v>
      </c>
      <c r="E127" s="57"/>
      <c r="F127" s="57"/>
      <c r="G127" s="48">
        <f t="shared" si="8"/>
        <v>75</v>
      </c>
      <c r="H127" s="48" t="e">
        <f t="shared" si="9"/>
        <v>#DIV/0!</v>
      </c>
    </row>
    <row r="128" spans="1:8" ht="76.5">
      <c r="A128" s="18" t="s">
        <v>348</v>
      </c>
      <c r="B128" s="55">
        <v>3204.1</v>
      </c>
      <c r="C128" s="48"/>
      <c r="D128" s="57">
        <v>1766.5</v>
      </c>
      <c r="E128" s="57"/>
      <c r="F128" s="57"/>
      <c r="G128" s="48">
        <f t="shared" si="8"/>
        <v>55.13248650166974</v>
      </c>
      <c r="H128" s="48" t="e">
        <f t="shared" si="9"/>
        <v>#DIV/0!</v>
      </c>
    </row>
    <row r="129" spans="1:8" ht="165.75">
      <c r="A129" s="18" t="s">
        <v>102</v>
      </c>
      <c r="B129" s="55">
        <v>270.6</v>
      </c>
      <c r="C129" s="48"/>
      <c r="D129" s="57">
        <v>54.2</v>
      </c>
      <c r="E129" s="57"/>
      <c r="F129" s="57"/>
      <c r="G129" s="48">
        <f t="shared" si="8"/>
        <v>20.029563932002954</v>
      </c>
      <c r="H129" s="48" t="e">
        <f t="shared" si="9"/>
        <v>#DIV/0!</v>
      </c>
    </row>
    <row r="130" spans="1:8" ht="165.75">
      <c r="A130" s="18" t="s">
        <v>105</v>
      </c>
      <c r="B130" s="55">
        <v>25.2</v>
      </c>
      <c r="C130" s="48"/>
      <c r="D130" s="57">
        <v>5.9</v>
      </c>
      <c r="E130" s="57"/>
      <c r="F130" s="57"/>
      <c r="G130" s="48">
        <f t="shared" si="8"/>
        <v>23.412698412698415</v>
      </c>
      <c r="H130" s="48" t="e">
        <f t="shared" si="9"/>
        <v>#DIV/0!</v>
      </c>
    </row>
    <row r="131" spans="1:8" ht="140.25">
      <c r="A131" s="18" t="s">
        <v>323</v>
      </c>
      <c r="B131" s="55">
        <v>220.2</v>
      </c>
      <c r="C131" s="48"/>
      <c r="D131" s="57">
        <v>52.4</v>
      </c>
      <c r="E131" s="57"/>
      <c r="F131" s="57"/>
      <c r="G131" s="48">
        <f t="shared" si="8"/>
        <v>23.79654859218892</v>
      </c>
      <c r="H131" s="48" t="e">
        <f t="shared" si="9"/>
        <v>#DIV/0!</v>
      </c>
    </row>
    <row r="132" spans="1:8" ht="165.75">
      <c r="A132" s="18" t="s">
        <v>108</v>
      </c>
      <c r="B132" s="55">
        <v>6609.4</v>
      </c>
      <c r="C132" s="48"/>
      <c r="D132" s="57">
        <v>4098.6</v>
      </c>
      <c r="E132" s="57"/>
      <c r="F132" s="57"/>
      <c r="G132" s="48">
        <f t="shared" si="8"/>
        <v>62.011680334069666</v>
      </c>
      <c r="H132" s="48" t="e">
        <f t="shared" si="9"/>
        <v>#DIV/0!</v>
      </c>
    </row>
    <row r="133" spans="1:9" ht="165.75">
      <c r="A133" s="18" t="s">
        <v>143</v>
      </c>
      <c r="B133" s="55">
        <v>291.6</v>
      </c>
      <c r="C133" s="48"/>
      <c r="D133" s="57">
        <v>159.6</v>
      </c>
      <c r="E133" s="57"/>
      <c r="F133" s="57"/>
      <c r="G133" s="48">
        <f t="shared" si="8"/>
        <v>54.73251028806584</v>
      </c>
      <c r="H133" s="48" t="e">
        <f t="shared" si="9"/>
        <v>#DIV/0!</v>
      </c>
      <c r="I133" s="5"/>
    </row>
    <row r="134" spans="1:8" ht="51">
      <c r="A134" s="9" t="s">
        <v>119</v>
      </c>
      <c r="B134" s="55">
        <v>1948</v>
      </c>
      <c r="C134" s="48"/>
      <c r="D134" s="57">
        <v>649.2</v>
      </c>
      <c r="E134" s="57"/>
      <c r="F134" s="57"/>
      <c r="G134" s="48">
        <f t="shared" si="8"/>
        <v>33.3264887063655</v>
      </c>
      <c r="H134" s="48" t="e">
        <f t="shared" si="9"/>
        <v>#DIV/0!</v>
      </c>
    </row>
    <row r="135" spans="1:8" ht="51">
      <c r="A135" s="9" t="s">
        <v>120</v>
      </c>
      <c r="B135" s="55">
        <v>316</v>
      </c>
      <c r="C135" s="48"/>
      <c r="D135" s="57">
        <v>65.4</v>
      </c>
      <c r="E135" s="57"/>
      <c r="F135" s="57"/>
      <c r="G135" s="48">
        <f t="shared" si="8"/>
        <v>20.69620253164557</v>
      </c>
      <c r="H135" s="48" t="e">
        <f t="shared" si="9"/>
        <v>#DIV/0!</v>
      </c>
    </row>
    <row r="136" spans="1:8" ht="63.75">
      <c r="A136" s="9" t="s">
        <v>235</v>
      </c>
      <c r="B136" s="55">
        <v>4.1</v>
      </c>
      <c r="C136" s="48"/>
      <c r="D136" s="57">
        <v>2</v>
      </c>
      <c r="E136" s="57"/>
      <c r="F136" s="57"/>
      <c r="G136" s="48">
        <f t="shared" si="8"/>
        <v>48.78048780487806</v>
      </c>
      <c r="H136" s="48" t="e">
        <f t="shared" si="9"/>
        <v>#DIV/0!</v>
      </c>
    </row>
    <row r="137" spans="1:8" ht="63.75">
      <c r="A137" s="9" t="s">
        <v>138</v>
      </c>
      <c r="B137" s="55">
        <v>4.1</v>
      </c>
      <c r="C137" s="48"/>
      <c r="D137" s="57">
        <v>2</v>
      </c>
      <c r="E137" s="57"/>
      <c r="F137" s="57"/>
      <c r="G137" s="48">
        <f t="shared" si="8"/>
        <v>48.78048780487806</v>
      </c>
      <c r="H137" s="48" t="e">
        <f t="shared" si="9"/>
        <v>#DIV/0!</v>
      </c>
    </row>
    <row r="138" spans="1:8" ht="63.75">
      <c r="A138" s="9" t="s">
        <v>234</v>
      </c>
      <c r="B138" s="75">
        <v>4.4</v>
      </c>
      <c r="C138" s="57"/>
      <c r="D138" s="57">
        <v>0</v>
      </c>
      <c r="E138" s="57"/>
      <c r="F138" s="57"/>
      <c r="G138" s="48">
        <f t="shared" si="8"/>
        <v>0</v>
      </c>
      <c r="H138" s="48" t="e">
        <f t="shared" si="9"/>
        <v>#DIV/0!</v>
      </c>
    </row>
    <row r="139" spans="1:8" ht="102">
      <c r="A139" s="9" t="s">
        <v>88</v>
      </c>
      <c r="B139" s="75">
        <v>254</v>
      </c>
      <c r="C139" s="57"/>
      <c r="D139" s="57">
        <v>0</v>
      </c>
      <c r="E139" s="57"/>
      <c r="F139" s="57"/>
      <c r="G139" s="48">
        <f t="shared" si="8"/>
        <v>0</v>
      </c>
      <c r="H139" s="48" t="e">
        <f t="shared" si="9"/>
        <v>#DIV/0!</v>
      </c>
    </row>
    <row r="140" spans="1:8" ht="63.75">
      <c r="A140" s="9" t="s">
        <v>72</v>
      </c>
      <c r="B140" s="55">
        <v>2550</v>
      </c>
      <c r="C140" s="48"/>
      <c r="D140" s="57">
        <v>0</v>
      </c>
      <c r="E140" s="57"/>
      <c r="F140" s="57"/>
      <c r="G140" s="48">
        <f t="shared" si="8"/>
        <v>0</v>
      </c>
      <c r="H140" s="48" t="e">
        <f t="shared" si="9"/>
        <v>#DIV/0!</v>
      </c>
    </row>
    <row r="141" spans="1:8" ht="51">
      <c r="A141" s="9" t="s">
        <v>378</v>
      </c>
      <c r="B141" s="55">
        <v>4247</v>
      </c>
      <c r="C141" s="48"/>
      <c r="D141" s="57">
        <v>1150</v>
      </c>
      <c r="E141" s="57"/>
      <c r="F141" s="57"/>
      <c r="G141" s="48">
        <f t="shared" si="8"/>
        <v>27.077937367553567</v>
      </c>
      <c r="H141" s="48" t="e">
        <f t="shared" si="9"/>
        <v>#DIV/0!</v>
      </c>
    </row>
    <row r="142" spans="1:8" ht="63.75">
      <c r="A142" s="9" t="s">
        <v>377</v>
      </c>
      <c r="B142" s="55">
        <v>1836</v>
      </c>
      <c r="C142" s="48"/>
      <c r="D142" s="57">
        <v>553</v>
      </c>
      <c r="E142" s="57"/>
      <c r="F142" s="57"/>
      <c r="G142" s="48">
        <f t="shared" si="8"/>
        <v>30.119825708061004</v>
      </c>
      <c r="H142" s="48" t="e">
        <f t="shared" si="9"/>
        <v>#DIV/0!</v>
      </c>
    </row>
    <row r="143" spans="1:8" ht="140.25">
      <c r="A143" s="9" t="s">
        <v>295</v>
      </c>
      <c r="B143" s="55"/>
      <c r="C143" s="48"/>
      <c r="D143" s="48">
        <v>0</v>
      </c>
      <c r="E143" s="48"/>
      <c r="F143" s="48"/>
      <c r="G143" s="48" t="e">
        <f t="shared" si="8"/>
        <v>#DIV/0!</v>
      </c>
      <c r="H143" s="48" t="e">
        <f t="shared" si="9"/>
        <v>#DIV/0!</v>
      </c>
    </row>
    <row r="144" spans="1:8" ht="114.75">
      <c r="A144" s="9" t="s">
        <v>299</v>
      </c>
      <c r="B144" s="55"/>
      <c r="C144" s="48"/>
      <c r="D144" s="48">
        <v>0</v>
      </c>
      <c r="E144" s="48"/>
      <c r="F144" s="48"/>
      <c r="G144" s="48" t="e">
        <f t="shared" si="8"/>
        <v>#DIV/0!</v>
      </c>
      <c r="H144" s="48" t="e">
        <f t="shared" si="9"/>
        <v>#DIV/0!</v>
      </c>
    </row>
    <row r="145" spans="1:8" ht="102">
      <c r="A145" s="9" t="s">
        <v>296</v>
      </c>
      <c r="B145" s="55"/>
      <c r="C145" s="48"/>
      <c r="D145" s="48">
        <v>0</v>
      </c>
      <c r="E145" s="48"/>
      <c r="F145" s="48"/>
      <c r="G145" s="48" t="e">
        <f t="shared" si="8"/>
        <v>#DIV/0!</v>
      </c>
      <c r="H145" s="48" t="e">
        <f t="shared" si="9"/>
        <v>#DIV/0!</v>
      </c>
    </row>
    <row r="146" spans="1:8" ht="51">
      <c r="A146" s="9" t="s">
        <v>198</v>
      </c>
      <c r="B146" s="55">
        <v>237</v>
      </c>
      <c r="C146" s="48"/>
      <c r="D146" s="48">
        <v>91.637</v>
      </c>
      <c r="E146" s="48"/>
      <c r="F146" s="48"/>
      <c r="G146" s="48">
        <f t="shared" si="8"/>
        <v>38.665400843881855</v>
      </c>
      <c r="H146" s="48" t="e">
        <f t="shared" si="9"/>
        <v>#DIV/0!</v>
      </c>
    </row>
    <row r="147" spans="1:8" ht="63.75">
      <c r="A147" s="9" t="s">
        <v>19</v>
      </c>
      <c r="B147" s="55">
        <v>425</v>
      </c>
      <c r="C147" s="48"/>
      <c r="D147" s="48">
        <v>425</v>
      </c>
      <c r="E147" s="48"/>
      <c r="F147" s="48"/>
      <c r="G147" s="48">
        <f t="shared" si="8"/>
        <v>100</v>
      </c>
      <c r="H147" s="48" t="e">
        <f t="shared" si="9"/>
        <v>#DIV/0!</v>
      </c>
    </row>
    <row r="148" spans="1:8" ht="63.75">
      <c r="A148" s="9" t="s">
        <v>197</v>
      </c>
      <c r="B148" s="55">
        <v>237</v>
      </c>
      <c r="C148" s="48"/>
      <c r="D148" s="48">
        <v>4.388</v>
      </c>
      <c r="E148" s="48"/>
      <c r="F148" s="48"/>
      <c r="G148" s="48">
        <f t="shared" si="8"/>
        <v>1.851476793248945</v>
      </c>
      <c r="H148" s="48" t="e">
        <f t="shared" si="9"/>
        <v>#DIV/0!</v>
      </c>
    </row>
    <row r="149" spans="1:8" ht="63.75">
      <c r="A149" s="9" t="s">
        <v>199</v>
      </c>
      <c r="B149" s="55">
        <v>182</v>
      </c>
      <c r="C149" s="48"/>
      <c r="D149" s="48">
        <v>182</v>
      </c>
      <c r="E149" s="48"/>
      <c r="F149" s="48"/>
      <c r="G149" s="48">
        <f t="shared" si="8"/>
        <v>100</v>
      </c>
      <c r="H149" s="48" t="e">
        <f t="shared" si="9"/>
        <v>#DIV/0!</v>
      </c>
    </row>
    <row r="150" spans="1:8" ht="51">
      <c r="A150" s="9" t="s">
        <v>200</v>
      </c>
      <c r="B150" s="55">
        <v>243</v>
      </c>
      <c r="C150" s="48"/>
      <c r="D150" s="48">
        <v>0</v>
      </c>
      <c r="E150" s="48"/>
      <c r="F150" s="48"/>
      <c r="G150" s="48">
        <f t="shared" si="8"/>
        <v>0</v>
      </c>
      <c r="H150" s="48" t="e">
        <f t="shared" si="9"/>
        <v>#DIV/0!</v>
      </c>
    </row>
    <row r="151" spans="1:8" ht="51">
      <c r="A151" s="9" t="s">
        <v>201</v>
      </c>
      <c r="B151" s="55">
        <v>906</v>
      </c>
      <c r="C151" s="48"/>
      <c r="D151" s="48">
        <v>129.925</v>
      </c>
      <c r="E151" s="48"/>
      <c r="F151" s="48"/>
      <c r="G151" s="48">
        <f t="shared" si="8"/>
        <v>14.340507726269317</v>
      </c>
      <c r="H151" s="48" t="e">
        <f t="shared" si="9"/>
        <v>#DIV/0!</v>
      </c>
    </row>
    <row r="152" spans="1:8" ht="51">
      <c r="A152" s="18" t="s">
        <v>190</v>
      </c>
      <c r="B152" s="55">
        <v>42.8</v>
      </c>
      <c r="C152" s="48"/>
      <c r="D152" s="48">
        <v>0</v>
      </c>
      <c r="E152" s="48"/>
      <c r="F152" s="48"/>
      <c r="G152" s="48">
        <f t="shared" si="8"/>
        <v>0</v>
      </c>
      <c r="H152" s="48" t="e">
        <f t="shared" si="9"/>
        <v>#DIV/0!</v>
      </c>
    </row>
    <row r="153" spans="1:8" ht="25.5">
      <c r="A153" s="18" t="s">
        <v>341</v>
      </c>
      <c r="B153" s="55">
        <v>646.3</v>
      </c>
      <c r="C153" s="48"/>
      <c r="D153" s="48">
        <v>0</v>
      </c>
      <c r="E153" s="48"/>
      <c r="F153" s="48"/>
      <c r="G153" s="48">
        <f t="shared" si="8"/>
        <v>0</v>
      </c>
      <c r="H153" s="48" t="e">
        <f t="shared" si="9"/>
        <v>#DIV/0!</v>
      </c>
    </row>
    <row r="154" spans="1:8" ht="25.5">
      <c r="A154" s="9" t="s">
        <v>131</v>
      </c>
      <c r="B154" s="57">
        <v>5737.904</v>
      </c>
      <c r="C154" s="57"/>
      <c r="D154" s="57">
        <v>1399.436</v>
      </c>
      <c r="E154" s="48"/>
      <c r="F154" s="48"/>
      <c r="G154" s="48">
        <f t="shared" si="8"/>
        <v>24.389324045853673</v>
      </c>
      <c r="H154" s="48" t="e">
        <f t="shared" si="9"/>
        <v>#DIV/0!</v>
      </c>
    </row>
    <row r="155" spans="1:8" ht="25.5">
      <c r="A155" s="9" t="s">
        <v>171</v>
      </c>
      <c r="B155" s="57">
        <v>132.5</v>
      </c>
      <c r="C155" s="57"/>
      <c r="D155" s="57">
        <v>254</v>
      </c>
      <c r="E155" s="48"/>
      <c r="F155" s="48"/>
      <c r="G155" s="48">
        <f t="shared" si="8"/>
        <v>191.69811320754718</v>
      </c>
      <c r="H155" s="48" t="e">
        <f t="shared" si="9"/>
        <v>#DIV/0!</v>
      </c>
    </row>
    <row r="156" spans="1:8" ht="38.25">
      <c r="A156" s="9" t="s">
        <v>172</v>
      </c>
      <c r="B156" s="57">
        <v>0</v>
      </c>
      <c r="C156" s="57"/>
      <c r="D156" s="57">
        <v>124</v>
      </c>
      <c r="E156" s="48"/>
      <c r="F156" s="48"/>
      <c r="G156" s="48" t="e">
        <f t="shared" si="8"/>
        <v>#DIV/0!</v>
      </c>
      <c r="H156" s="48" t="e">
        <f t="shared" si="9"/>
        <v>#DIV/0!</v>
      </c>
    </row>
    <row r="157" spans="1:8" ht="25.5">
      <c r="A157" s="9" t="s">
        <v>173</v>
      </c>
      <c r="B157" s="48">
        <v>640.73</v>
      </c>
      <c r="C157" s="48"/>
      <c r="D157" s="48">
        <v>670.23</v>
      </c>
      <c r="E157" s="48"/>
      <c r="F157" s="48"/>
      <c r="G157" s="48">
        <f t="shared" si="8"/>
        <v>104.6041234217221</v>
      </c>
      <c r="H157" s="48" t="e">
        <f t="shared" si="9"/>
        <v>#DIV/0!</v>
      </c>
    </row>
    <row r="158" spans="1:12" ht="41.25" customHeight="1">
      <c r="A158" s="9" t="s">
        <v>93</v>
      </c>
      <c r="B158" s="55"/>
      <c r="C158" s="48"/>
      <c r="D158" s="48">
        <v>-0.488</v>
      </c>
      <c r="E158" s="48"/>
      <c r="F158" s="48"/>
      <c r="G158" s="48" t="e">
        <f t="shared" si="8"/>
        <v>#DIV/0!</v>
      </c>
      <c r="H158" s="48" t="e">
        <f t="shared" si="9"/>
        <v>#DIV/0!</v>
      </c>
      <c r="L158" s="85"/>
    </row>
    <row r="159" spans="1:8" ht="51">
      <c r="A159" s="9" t="s">
        <v>407</v>
      </c>
      <c r="B159" s="55"/>
      <c r="C159" s="48"/>
      <c r="D159" s="48">
        <v>-144.996</v>
      </c>
      <c r="E159" s="48"/>
      <c r="F159" s="48"/>
      <c r="G159" s="48" t="e">
        <f t="shared" si="8"/>
        <v>#DIV/0!</v>
      </c>
      <c r="H159" s="48" t="e">
        <f t="shared" si="9"/>
        <v>#DIV/0!</v>
      </c>
    </row>
    <row r="160" spans="1:8" ht="51">
      <c r="A160" s="9" t="s">
        <v>408</v>
      </c>
      <c r="B160" s="55"/>
      <c r="C160" s="48"/>
      <c r="D160" s="48">
        <v>-82.131</v>
      </c>
      <c r="E160" s="48"/>
      <c r="F160" s="48"/>
      <c r="G160" s="48" t="e">
        <f t="shared" si="8"/>
        <v>#DIV/0!</v>
      </c>
      <c r="H160" s="48" t="e">
        <f t="shared" si="9"/>
        <v>#DIV/0!</v>
      </c>
    </row>
    <row r="161" spans="1:8" ht="51">
      <c r="A161" s="9" t="s">
        <v>180</v>
      </c>
      <c r="B161" s="55"/>
      <c r="C161" s="48"/>
      <c r="D161" s="48">
        <v>-10.305</v>
      </c>
      <c r="E161" s="48"/>
      <c r="F161" s="48"/>
      <c r="G161" s="48" t="e">
        <f t="shared" si="8"/>
        <v>#DIV/0!</v>
      </c>
      <c r="H161" s="48" t="e">
        <f t="shared" si="9"/>
        <v>#DIV/0!</v>
      </c>
    </row>
    <row r="162" spans="1:9" s="16" customFormat="1" ht="15">
      <c r="A162" s="19" t="s">
        <v>38</v>
      </c>
      <c r="B162" s="70">
        <f>SUM(B98:B161)</f>
        <v>231551.91800000003</v>
      </c>
      <c r="C162" s="70">
        <f>SUM(C98:C161)</f>
        <v>0</v>
      </c>
      <c r="D162" s="70">
        <f>SUM(D98:D161)</f>
        <v>73123.84700000002</v>
      </c>
      <c r="E162" s="70">
        <f>SUM(E98:E161)</f>
        <v>0</v>
      </c>
      <c r="F162" s="70"/>
      <c r="G162" s="71">
        <f>D162/B162*100</f>
        <v>31.579892592381814</v>
      </c>
      <c r="H162" s="71" t="e">
        <f>D162/C162*100</f>
        <v>#DIV/0!</v>
      </c>
      <c r="I162"/>
    </row>
    <row r="163" spans="1:8" ht="15">
      <c r="A163" s="11" t="s">
        <v>39</v>
      </c>
      <c r="B163" s="71">
        <f>B97+B162</f>
        <v>282999.91800000006</v>
      </c>
      <c r="C163" s="71">
        <f>C97+C162</f>
        <v>22544.299999999996</v>
      </c>
      <c r="D163" s="71">
        <f>D97+D162</f>
        <v>90471.24100000002</v>
      </c>
      <c r="E163" s="71">
        <f>E97+E162</f>
        <v>14851.599999999999</v>
      </c>
      <c r="F163" s="72"/>
      <c r="G163" s="71">
        <f>D163/B163*100</f>
        <v>31.96864565875952</v>
      </c>
      <c r="H163" s="71">
        <f>D163/C163*100</f>
        <v>401.30428090470775</v>
      </c>
    </row>
    <row r="164" spans="2:8" ht="12.75">
      <c r="B164" s="7"/>
      <c r="C164" s="7"/>
      <c r="D164" s="7"/>
      <c r="E164" s="7"/>
      <c r="F164" s="7"/>
      <c r="G164" s="7"/>
      <c r="H164" s="7"/>
    </row>
    <row r="165" spans="2:8" ht="12.75">
      <c r="B165" s="2"/>
      <c r="C165" s="2"/>
      <c r="D165" s="2"/>
      <c r="E165" s="2"/>
      <c r="F165" s="2"/>
      <c r="G165" s="2"/>
      <c r="H165" s="2"/>
    </row>
    <row r="166" spans="1:9" s="64" customFormat="1" ht="14.25">
      <c r="A166" s="44"/>
      <c r="B166" s="45"/>
      <c r="C166" s="45"/>
      <c r="D166" s="45"/>
      <c r="E166" s="45"/>
      <c r="F166" s="45"/>
      <c r="G166" s="45"/>
      <c r="H166" s="45"/>
      <c r="I166" s="45"/>
    </row>
    <row r="167" spans="1:9" s="64" customFormat="1" ht="14.25">
      <c r="A167" s="44" t="s">
        <v>312</v>
      </c>
      <c r="B167" s="45"/>
      <c r="C167" s="45"/>
      <c r="D167" s="45"/>
      <c r="E167" s="45"/>
      <c r="F167" s="45"/>
      <c r="G167" s="45"/>
      <c r="H167" s="45"/>
      <c r="I167" s="45"/>
    </row>
    <row r="168" spans="1:9" s="16" customFormat="1" ht="12.75">
      <c r="A168" s="10" t="s">
        <v>205</v>
      </c>
      <c r="B168"/>
      <c r="C168"/>
      <c r="D168"/>
      <c r="E168"/>
      <c r="F168"/>
      <c r="G168"/>
      <c r="H168"/>
      <c r="I168"/>
    </row>
    <row r="170" s="47" customFormat="1" ht="12">
      <c r="A170" s="46" t="s">
        <v>104</v>
      </c>
    </row>
    <row r="174" spans="1:6" ht="12.75">
      <c r="A174" s="91"/>
      <c r="B174" s="86"/>
      <c r="C174" s="86"/>
      <c r="D174" s="86"/>
      <c r="E174" s="86"/>
      <c r="F174" s="86"/>
    </row>
    <row r="175" spans="1:9" s="16" customFormat="1" ht="12.75">
      <c r="A175" s="91"/>
      <c r="B175" s="86"/>
      <c r="C175" s="86"/>
      <c r="D175" s="86"/>
      <c r="E175" s="86"/>
      <c r="F175" s="86"/>
      <c r="G175"/>
      <c r="H175"/>
      <c r="I175"/>
    </row>
    <row r="176" spans="1:6" ht="15">
      <c r="A176" s="87"/>
      <c r="B176" s="92"/>
      <c r="C176" s="92"/>
      <c r="D176" s="92"/>
      <c r="E176" s="86"/>
      <c r="F176" s="86"/>
    </row>
    <row r="177" spans="1:6" ht="15">
      <c r="A177" s="87"/>
      <c r="B177" s="92"/>
      <c r="C177" s="92"/>
      <c r="D177" s="92"/>
      <c r="E177" s="86"/>
      <c r="F177" s="86"/>
    </row>
    <row r="178" spans="1:6" ht="15">
      <c r="A178" s="87"/>
      <c r="B178" s="93"/>
      <c r="C178" s="93"/>
      <c r="D178" s="93"/>
      <c r="E178" s="86"/>
      <c r="F178" s="86"/>
    </row>
    <row r="179" spans="1:6" ht="12.75">
      <c r="A179" s="91"/>
      <c r="B179" s="86"/>
      <c r="C179" s="86"/>
      <c r="D179" s="86"/>
      <c r="E179" s="86"/>
      <c r="F179" s="86"/>
    </row>
    <row r="180" spans="1:6" ht="12.75">
      <c r="A180" s="91"/>
      <c r="B180" s="86"/>
      <c r="C180" s="86"/>
      <c r="D180" s="86"/>
      <c r="E180" s="86"/>
      <c r="F180" s="86"/>
    </row>
    <row r="181" spans="1:9" s="16" customFormat="1" ht="12.75">
      <c r="A181" s="10"/>
      <c r="B181"/>
      <c r="C181"/>
      <c r="D181"/>
      <c r="E181"/>
      <c r="F181"/>
      <c r="G181"/>
      <c r="H181"/>
      <c r="I181"/>
    </row>
  </sheetData>
  <mergeCells count="12">
    <mergeCell ref="A8:A9"/>
    <mergeCell ref="B8:B9"/>
    <mergeCell ref="C8:C9"/>
    <mergeCell ref="D8:D9"/>
    <mergeCell ref="A1:H1"/>
    <mergeCell ref="A3:H3"/>
    <mergeCell ref="A4:H4"/>
    <mergeCell ref="A5:H5"/>
    <mergeCell ref="F7:H7"/>
    <mergeCell ref="G8:H8"/>
    <mergeCell ref="E8:E9"/>
    <mergeCell ref="F8:F9"/>
  </mergeCells>
  <printOptions horizontalCentered="1"/>
  <pageMargins left="0.3937007874015748" right="0.1968503937007874" top="0.3937007874015748" bottom="0.3937007874015748" header="0.5118110236220472" footer="0.5118110236220472"/>
  <pageSetup fitToHeight="10" horizontalDpi="600" verticalDpi="600" orientation="portrait" paperSize="9" scale="64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59"/>
  <sheetViews>
    <sheetView workbookViewId="0" topLeftCell="A1">
      <selection activeCell="H30" sqref="H30"/>
    </sheetView>
  </sheetViews>
  <sheetFormatPr defaultColWidth="9.00390625" defaultRowHeight="12.75"/>
  <cols>
    <col min="2" max="2" width="16.375" style="0" customWidth="1"/>
    <col min="3" max="3" width="13.125" style="0" customWidth="1"/>
    <col min="6" max="6" width="17.125" style="0" customWidth="1"/>
    <col min="7" max="7" width="13.25390625" style="0" customWidth="1"/>
  </cols>
  <sheetData>
    <row r="1" spans="1:7" ht="13.5" thickBot="1">
      <c r="A1" s="77"/>
      <c r="B1" s="122" t="s">
        <v>357</v>
      </c>
      <c r="C1" s="123"/>
      <c r="D1" s="123"/>
      <c r="E1" s="123"/>
      <c r="F1" s="123"/>
      <c r="G1" s="124"/>
    </row>
    <row r="2" spans="1:7" ht="12.75">
      <c r="A2" s="77"/>
      <c r="B2" s="77"/>
      <c r="C2" s="80">
        <v>2013</v>
      </c>
      <c r="D2" s="77"/>
      <c r="E2" s="77"/>
      <c r="F2" s="77"/>
      <c r="G2" s="79">
        <v>2012</v>
      </c>
    </row>
    <row r="3" spans="1:7" ht="12.75">
      <c r="A3" s="81" t="s">
        <v>352</v>
      </c>
      <c r="B3" s="81" t="s">
        <v>351</v>
      </c>
      <c r="C3" s="81" t="s">
        <v>353</v>
      </c>
      <c r="D3" s="77"/>
      <c r="E3" s="81" t="s">
        <v>352</v>
      </c>
      <c r="F3" s="81" t="s">
        <v>351</v>
      </c>
      <c r="G3" s="81" t="s">
        <v>353</v>
      </c>
    </row>
    <row r="4" spans="1:7" ht="12.75">
      <c r="A4" s="81">
        <v>1</v>
      </c>
      <c r="B4" s="82" t="s">
        <v>350</v>
      </c>
      <c r="C4" s="83"/>
      <c r="D4" s="77"/>
      <c r="E4" s="81">
        <v>1</v>
      </c>
      <c r="F4" s="82" t="s">
        <v>350</v>
      </c>
      <c r="G4" s="83"/>
    </row>
    <row r="5" spans="1:7" ht="12.75">
      <c r="A5" s="81">
        <v>2</v>
      </c>
      <c r="B5" s="82" t="s">
        <v>354</v>
      </c>
      <c r="C5" s="83"/>
      <c r="D5" s="77"/>
      <c r="E5" s="81">
        <v>2</v>
      </c>
      <c r="F5" s="82" t="s">
        <v>354</v>
      </c>
      <c r="G5" s="83"/>
    </row>
    <row r="6" spans="1:7" ht="12.75">
      <c r="A6" s="81">
        <v>3</v>
      </c>
      <c r="B6" s="82" t="s">
        <v>355</v>
      </c>
      <c r="C6" s="83"/>
      <c r="D6" s="77"/>
      <c r="E6" s="81">
        <v>3</v>
      </c>
      <c r="F6" s="82" t="s">
        <v>355</v>
      </c>
      <c r="G6" s="83"/>
    </row>
    <row r="7" spans="1:7" ht="12.75">
      <c r="A7" s="81">
        <v>4</v>
      </c>
      <c r="B7" s="82" t="s">
        <v>356</v>
      </c>
      <c r="C7" s="83"/>
      <c r="D7" s="77"/>
      <c r="E7" s="81">
        <v>4</v>
      </c>
      <c r="F7" s="82" t="s">
        <v>356</v>
      </c>
      <c r="G7" s="83"/>
    </row>
    <row r="8" spans="1:7" ht="12.75">
      <c r="A8" s="81">
        <v>5</v>
      </c>
      <c r="B8" s="82"/>
      <c r="C8" s="83"/>
      <c r="D8" s="77"/>
      <c r="E8" s="81">
        <v>5</v>
      </c>
      <c r="F8" s="82"/>
      <c r="G8" s="83"/>
    </row>
    <row r="9" spans="1:7" ht="12.75">
      <c r="A9" s="81"/>
      <c r="B9" s="82"/>
      <c r="C9" s="83"/>
      <c r="D9" s="77"/>
      <c r="E9" s="81"/>
      <c r="F9" s="82"/>
      <c r="G9" s="83"/>
    </row>
    <row r="10" spans="1:7" ht="12.75">
      <c r="A10" s="78"/>
      <c r="B10" s="78"/>
      <c r="C10" s="78"/>
      <c r="D10" s="77"/>
      <c r="E10" s="78"/>
      <c r="F10" s="78"/>
      <c r="G10" s="78"/>
    </row>
    <row r="11" spans="1:9" ht="13.5" thickBot="1">
      <c r="A11" s="77"/>
      <c r="B11" s="77"/>
      <c r="C11" s="77"/>
      <c r="D11" s="77"/>
      <c r="E11" s="77"/>
      <c r="F11" s="77"/>
      <c r="G11" s="77"/>
      <c r="I11" s="35"/>
    </row>
    <row r="12" spans="1:9" ht="13.5" thickBot="1">
      <c r="A12" s="77"/>
      <c r="B12" s="122" t="s">
        <v>358</v>
      </c>
      <c r="C12" s="123"/>
      <c r="D12" s="123"/>
      <c r="E12" s="123"/>
      <c r="F12" s="123"/>
      <c r="G12" s="124"/>
      <c r="I12" s="35"/>
    </row>
    <row r="13" spans="1:9" ht="12.75">
      <c r="A13" s="77"/>
      <c r="B13" s="77"/>
      <c r="C13" s="77"/>
      <c r="D13" s="77"/>
      <c r="E13" s="77"/>
      <c r="F13" s="77"/>
      <c r="G13" s="77"/>
      <c r="I13" s="35"/>
    </row>
    <row r="14" spans="1:9" ht="12.75">
      <c r="A14" s="77"/>
      <c r="B14" s="77"/>
      <c r="C14" s="80">
        <v>2013</v>
      </c>
      <c r="D14" s="77"/>
      <c r="E14" s="77"/>
      <c r="F14" s="77"/>
      <c r="G14" s="79">
        <v>2012</v>
      </c>
      <c r="I14" s="35"/>
    </row>
    <row r="15" spans="1:9" ht="12.75">
      <c r="A15" s="81" t="s">
        <v>352</v>
      </c>
      <c r="B15" s="81" t="s">
        <v>351</v>
      </c>
      <c r="C15" s="81" t="s">
        <v>353</v>
      </c>
      <c r="D15" s="77"/>
      <c r="E15" s="81" t="s">
        <v>352</v>
      </c>
      <c r="F15" s="81" t="s">
        <v>351</v>
      </c>
      <c r="G15" s="81" t="s">
        <v>353</v>
      </c>
      <c r="I15" s="35"/>
    </row>
    <row r="16" spans="1:9" ht="12.75">
      <c r="A16" s="81">
        <v>1</v>
      </c>
      <c r="B16" s="82" t="s">
        <v>360</v>
      </c>
      <c r="C16" s="83"/>
      <c r="D16" s="77"/>
      <c r="E16" s="81">
        <v>1</v>
      </c>
      <c r="F16" s="82" t="s">
        <v>360</v>
      </c>
      <c r="G16" s="83"/>
      <c r="I16" s="35"/>
    </row>
    <row r="17" spans="1:9" ht="12.75">
      <c r="A17" s="81">
        <v>2</v>
      </c>
      <c r="B17" s="82" t="s">
        <v>361</v>
      </c>
      <c r="C17" s="83"/>
      <c r="D17" s="77"/>
      <c r="E17" s="81">
        <v>2</v>
      </c>
      <c r="F17" s="82" t="s">
        <v>361</v>
      </c>
      <c r="G17" s="83"/>
      <c r="I17" s="35"/>
    </row>
    <row r="18" spans="1:9" ht="12.75">
      <c r="A18" s="81">
        <v>3</v>
      </c>
      <c r="B18" s="82" t="s">
        <v>362</v>
      </c>
      <c r="C18" s="83"/>
      <c r="D18" s="77"/>
      <c r="E18" s="81">
        <v>3</v>
      </c>
      <c r="F18" s="82" t="s">
        <v>362</v>
      </c>
      <c r="G18" s="83"/>
      <c r="I18" s="35"/>
    </row>
    <row r="19" spans="1:9" ht="12.75">
      <c r="A19" s="81">
        <v>4</v>
      </c>
      <c r="B19" s="82" t="s">
        <v>363</v>
      </c>
      <c r="C19" s="83"/>
      <c r="D19" s="77"/>
      <c r="E19" s="81">
        <v>4</v>
      </c>
      <c r="F19" s="82" t="s">
        <v>363</v>
      </c>
      <c r="G19" s="83"/>
      <c r="I19" s="35"/>
    </row>
    <row r="20" spans="1:9" ht="12.75">
      <c r="A20" s="81">
        <v>5</v>
      </c>
      <c r="B20" s="82" t="s">
        <v>364</v>
      </c>
      <c r="C20" s="83"/>
      <c r="D20" s="77"/>
      <c r="E20" s="81">
        <v>5</v>
      </c>
      <c r="F20" s="82" t="s">
        <v>364</v>
      </c>
      <c r="G20" s="83"/>
      <c r="I20" s="35"/>
    </row>
    <row r="21" spans="1:7" ht="12.75">
      <c r="A21" s="78">
        <v>6</v>
      </c>
      <c r="B21" s="82" t="s">
        <v>365</v>
      </c>
      <c r="C21" s="83"/>
      <c r="D21" s="77"/>
      <c r="E21" s="81">
        <v>6</v>
      </c>
      <c r="F21" s="82" t="s">
        <v>365</v>
      </c>
      <c r="G21" s="83"/>
    </row>
    <row r="22" spans="1:7" ht="12.75">
      <c r="A22" s="78"/>
      <c r="B22" s="78"/>
      <c r="C22" s="78"/>
      <c r="D22" s="77"/>
      <c r="E22" s="78"/>
      <c r="F22" s="78"/>
      <c r="G22" s="78"/>
    </row>
    <row r="23" spans="1:7" ht="12.75" customHeight="1">
      <c r="A23" s="77"/>
      <c r="B23" s="77"/>
      <c r="C23" s="77"/>
      <c r="D23" s="77"/>
      <c r="E23" s="77"/>
      <c r="F23" s="77"/>
      <c r="G23" s="77"/>
    </row>
    <row r="24" spans="1:7" ht="12.75" customHeight="1" thickBot="1">
      <c r="A24" s="77"/>
      <c r="B24" s="77"/>
      <c r="C24" s="77"/>
      <c r="D24" s="77"/>
      <c r="E24" s="77"/>
      <c r="F24" s="77"/>
      <c r="G24" s="77"/>
    </row>
    <row r="25" spans="1:7" ht="12.75" customHeight="1" thickBot="1">
      <c r="A25" s="77"/>
      <c r="B25" s="122" t="s">
        <v>366</v>
      </c>
      <c r="C25" s="123"/>
      <c r="D25" s="123"/>
      <c r="E25" s="123"/>
      <c r="F25" s="123"/>
      <c r="G25" s="124"/>
    </row>
    <row r="26" spans="1:7" ht="12.75" customHeight="1">
      <c r="A26" s="77"/>
      <c r="B26" s="77"/>
      <c r="C26" s="77"/>
      <c r="D26" s="77"/>
      <c r="E26" s="77"/>
      <c r="F26" s="77"/>
      <c r="G26" s="77"/>
    </row>
    <row r="27" spans="1:7" ht="12.75" customHeight="1">
      <c r="A27" s="77"/>
      <c r="B27" s="77"/>
      <c r="C27" s="80">
        <v>2013</v>
      </c>
      <c r="D27" s="77"/>
      <c r="E27" s="77"/>
      <c r="F27" s="77"/>
      <c r="G27" s="79">
        <v>2012</v>
      </c>
    </row>
    <row r="28" spans="1:7" ht="12.75" customHeight="1">
      <c r="A28" s="81" t="s">
        <v>352</v>
      </c>
      <c r="B28" s="81" t="s">
        <v>351</v>
      </c>
      <c r="C28" s="81" t="s">
        <v>353</v>
      </c>
      <c r="D28" s="77"/>
      <c r="E28" s="81" t="s">
        <v>352</v>
      </c>
      <c r="F28" s="81" t="s">
        <v>351</v>
      </c>
      <c r="G28" s="81" t="s">
        <v>353</v>
      </c>
    </row>
    <row r="29" spans="1:7" ht="12.75" customHeight="1">
      <c r="A29" s="81">
        <v>1</v>
      </c>
      <c r="B29" s="82" t="s">
        <v>360</v>
      </c>
      <c r="C29" s="83"/>
      <c r="D29" s="77"/>
      <c r="E29" s="81">
        <v>1</v>
      </c>
      <c r="F29" s="82" t="s">
        <v>360</v>
      </c>
      <c r="G29" s="83"/>
    </row>
    <row r="30" spans="1:7" ht="12.75" customHeight="1">
      <c r="A30" s="81">
        <v>2</v>
      </c>
      <c r="B30" s="82" t="s">
        <v>361</v>
      </c>
      <c r="C30" s="83"/>
      <c r="D30" s="77"/>
      <c r="E30" s="81">
        <v>2</v>
      </c>
      <c r="F30" s="82" t="s">
        <v>361</v>
      </c>
      <c r="G30" s="83"/>
    </row>
    <row r="31" spans="1:7" ht="12.75">
      <c r="A31" s="81">
        <v>3</v>
      </c>
      <c r="B31" s="82" t="s">
        <v>362</v>
      </c>
      <c r="C31" s="83"/>
      <c r="D31" s="77"/>
      <c r="E31" s="81">
        <v>3</v>
      </c>
      <c r="F31" s="82" t="s">
        <v>362</v>
      </c>
      <c r="G31" s="83"/>
    </row>
    <row r="32" spans="1:7" ht="12.75">
      <c r="A32" s="81">
        <v>4</v>
      </c>
      <c r="B32" s="82" t="s">
        <v>363</v>
      </c>
      <c r="C32" s="83"/>
      <c r="D32" s="77"/>
      <c r="E32" s="81">
        <v>4</v>
      </c>
      <c r="F32" s="82" t="s">
        <v>363</v>
      </c>
      <c r="G32" s="83"/>
    </row>
    <row r="33" spans="1:7" ht="12.75">
      <c r="A33" s="81">
        <v>5</v>
      </c>
      <c r="B33" s="82" t="s">
        <v>364</v>
      </c>
      <c r="C33" s="83"/>
      <c r="D33" s="77"/>
      <c r="E33" s="81">
        <v>5</v>
      </c>
      <c r="F33" s="82" t="s">
        <v>364</v>
      </c>
      <c r="G33" s="83"/>
    </row>
    <row r="34" spans="1:7" ht="12.75">
      <c r="A34" s="78">
        <v>6</v>
      </c>
      <c r="B34" s="82" t="s">
        <v>356</v>
      </c>
      <c r="C34" s="83"/>
      <c r="D34" s="77"/>
      <c r="E34" s="81">
        <v>6</v>
      </c>
      <c r="F34" s="82" t="s">
        <v>356</v>
      </c>
      <c r="G34" s="83"/>
    </row>
    <row r="35" spans="1:7" ht="12.75">
      <c r="A35" s="78"/>
      <c r="B35" s="78"/>
      <c r="C35" s="78"/>
      <c r="D35" s="77"/>
      <c r="E35" s="78"/>
      <c r="F35" s="78"/>
      <c r="G35" s="78"/>
    </row>
    <row r="36" spans="1:7" ht="13.5" thickBot="1">
      <c r="A36" s="84"/>
      <c r="B36" s="84"/>
      <c r="C36" s="84"/>
      <c r="D36" s="77"/>
      <c r="E36" s="84"/>
      <c r="F36" s="84"/>
      <c r="G36" s="84"/>
    </row>
    <row r="37" spans="1:7" ht="13.5" thickBot="1">
      <c r="A37" s="77"/>
      <c r="B37" s="122" t="s">
        <v>367</v>
      </c>
      <c r="C37" s="123"/>
      <c r="D37" s="123"/>
      <c r="E37" s="123"/>
      <c r="F37" s="123"/>
      <c r="G37" s="124"/>
    </row>
    <row r="38" spans="1:7" ht="12.75">
      <c r="A38" s="77"/>
      <c r="B38" s="77"/>
      <c r="C38" s="80">
        <v>2013</v>
      </c>
      <c r="D38" s="77"/>
      <c r="E38" s="77"/>
      <c r="F38" s="77"/>
      <c r="G38" s="79">
        <v>2012</v>
      </c>
    </row>
    <row r="39" spans="1:7" ht="12.75">
      <c r="A39" s="81" t="s">
        <v>352</v>
      </c>
      <c r="B39" s="81" t="s">
        <v>351</v>
      </c>
      <c r="C39" s="81" t="s">
        <v>353</v>
      </c>
      <c r="D39" s="77"/>
      <c r="E39" s="81" t="s">
        <v>352</v>
      </c>
      <c r="F39" s="81" t="s">
        <v>351</v>
      </c>
      <c r="G39" s="81" t="s">
        <v>353</v>
      </c>
    </row>
    <row r="40" spans="1:7" ht="12.75">
      <c r="A40" s="81">
        <v>1</v>
      </c>
      <c r="B40" s="82" t="s">
        <v>368</v>
      </c>
      <c r="C40" s="83"/>
      <c r="D40" s="77"/>
      <c r="E40" s="81">
        <v>1</v>
      </c>
      <c r="F40" s="82" t="s">
        <v>368</v>
      </c>
      <c r="G40" s="83"/>
    </row>
    <row r="41" spans="1:7" ht="12.75">
      <c r="A41" s="81">
        <v>2</v>
      </c>
      <c r="B41" s="82" t="s">
        <v>369</v>
      </c>
      <c r="C41" s="83"/>
      <c r="D41" s="77"/>
      <c r="E41" s="81">
        <v>2</v>
      </c>
      <c r="F41" s="82" t="s">
        <v>369</v>
      </c>
      <c r="G41" s="83"/>
    </row>
    <row r="42" spans="1:7" ht="12.75">
      <c r="A42" s="81">
        <v>3</v>
      </c>
      <c r="B42" s="82" t="s">
        <v>356</v>
      </c>
      <c r="C42" s="83"/>
      <c r="D42" s="77"/>
      <c r="E42" s="81">
        <v>3</v>
      </c>
      <c r="F42" s="82" t="s">
        <v>356</v>
      </c>
      <c r="G42" s="83"/>
    </row>
    <row r="43" spans="1:7" ht="12.75">
      <c r="A43" s="81">
        <v>4</v>
      </c>
      <c r="B43" s="82"/>
      <c r="C43" s="83"/>
      <c r="D43" s="77"/>
      <c r="E43" s="81">
        <v>4</v>
      </c>
      <c r="F43" s="82"/>
      <c r="G43" s="83"/>
    </row>
    <row r="44" spans="1:7" ht="12.75">
      <c r="A44" s="81">
        <v>5</v>
      </c>
      <c r="B44" s="82"/>
      <c r="C44" s="83"/>
      <c r="D44" s="77"/>
      <c r="E44" s="81">
        <v>5</v>
      </c>
      <c r="F44" s="82"/>
      <c r="G44" s="83"/>
    </row>
    <row r="45" spans="1:7" ht="12.75">
      <c r="A45" s="78"/>
      <c r="B45" s="82"/>
      <c r="C45" s="83"/>
      <c r="D45" s="77"/>
      <c r="E45" s="78"/>
      <c r="F45" s="82"/>
      <c r="G45" s="83"/>
    </row>
    <row r="46" spans="1:7" ht="12.75">
      <c r="A46" s="78"/>
      <c r="B46" s="78"/>
      <c r="C46" s="78"/>
      <c r="D46" s="77"/>
      <c r="E46" s="78"/>
      <c r="F46" s="78"/>
      <c r="G46" s="78"/>
    </row>
    <row r="48" ht="13.5" thickBot="1"/>
    <row r="49" spans="1:7" ht="13.5" thickBot="1">
      <c r="A49" s="77"/>
      <c r="B49" s="122" t="s">
        <v>359</v>
      </c>
      <c r="C49" s="123"/>
      <c r="D49" s="123"/>
      <c r="E49" s="123"/>
      <c r="F49" s="123"/>
      <c r="G49" s="124"/>
    </row>
    <row r="50" spans="1:7" ht="12.75">
      <c r="A50" s="77"/>
      <c r="B50" s="77"/>
      <c r="C50" s="77"/>
      <c r="D50" s="77"/>
      <c r="E50" s="77"/>
      <c r="F50" s="77"/>
      <c r="G50" s="77"/>
    </row>
    <row r="51" spans="1:7" ht="12.75">
      <c r="A51" s="77"/>
      <c r="B51" s="77"/>
      <c r="C51" s="80">
        <v>2013</v>
      </c>
      <c r="D51" s="77"/>
      <c r="E51" s="77"/>
      <c r="F51" s="77"/>
      <c r="G51" s="79">
        <v>2012</v>
      </c>
    </row>
    <row r="52" spans="1:7" ht="12.75">
      <c r="A52" s="81" t="s">
        <v>352</v>
      </c>
      <c r="B52" s="81" t="s">
        <v>351</v>
      </c>
      <c r="C52" s="81" t="s">
        <v>353</v>
      </c>
      <c r="D52" s="77"/>
      <c r="E52" s="81" t="s">
        <v>352</v>
      </c>
      <c r="F52" s="81" t="s">
        <v>351</v>
      </c>
      <c r="G52" s="81" t="s">
        <v>353</v>
      </c>
    </row>
    <row r="53" spans="1:7" ht="12.75">
      <c r="A53" s="81">
        <v>1</v>
      </c>
      <c r="B53" s="82" t="s">
        <v>370</v>
      </c>
      <c r="C53" s="83"/>
      <c r="D53" s="77"/>
      <c r="E53" s="81">
        <v>1</v>
      </c>
      <c r="F53" s="82" t="s">
        <v>373</v>
      </c>
      <c r="G53" s="83"/>
    </row>
    <row r="54" spans="1:7" ht="12.75">
      <c r="A54" s="81">
        <v>2</v>
      </c>
      <c r="B54" s="82" t="s">
        <v>371</v>
      </c>
      <c r="C54" s="83"/>
      <c r="D54" s="77"/>
      <c r="E54" s="81">
        <v>2</v>
      </c>
      <c r="F54" s="82" t="s">
        <v>374</v>
      </c>
      <c r="G54" s="83"/>
    </row>
    <row r="55" spans="1:7" ht="12.75">
      <c r="A55" s="81">
        <v>3</v>
      </c>
      <c r="B55" s="82" t="s">
        <v>372</v>
      </c>
      <c r="C55" s="83"/>
      <c r="D55" s="77"/>
      <c r="E55" s="81">
        <v>3</v>
      </c>
      <c r="F55" s="82" t="s">
        <v>372</v>
      </c>
      <c r="G55" s="83"/>
    </row>
    <row r="56" spans="1:7" ht="12.75">
      <c r="A56" s="81">
        <v>4</v>
      </c>
      <c r="B56" s="82" t="s">
        <v>356</v>
      </c>
      <c r="C56" s="83"/>
      <c r="D56" s="77"/>
      <c r="E56" s="81">
        <v>4</v>
      </c>
      <c r="F56" s="82" t="s">
        <v>356</v>
      </c>
      <c r="G56" s="83"/>
    </row>
    <row r="57" spans="1:7" ht="12.75">
      <c r="A57" s="81">
        <v>5</v>
      </c>
      <c r="B57" s="82"/>
      <c r="C57" s="83"/>
      <c r="D57" s="77"/>
      <c r="E57" s="81">
        <v>5</v>
      </c>
      <c r="F57" s="82"/>
      <c r="G57" s="83"/>
    </row>
    <row r="58" spans="1:7" ht="12.75">
      <c r="A58" s="78"/>
      <c r="B58" s="82"/>
      <c r="C58" s="83"/>
      <c r="D58" s="77"/>
      <c r="E58" s="78"/>
      <c r="F58" s="82"/>
      <c r="G58" s="83"/>
    </row>
    <row r="59" spans="1:7" ht="12.75">
      <c r="A59" s="78"/>
      <c r="B59" s="78"/>
      <c r="C59" s="78"/>
      <c r="D59" s="77"/>
      <c r="E59" s="78"/>
      <c r="F59" s="78"/>
      <c r="G59" s="78"/>
    </row>
  </sheetData>
  <mergeCells count="5">
    <mergeCell ref="B1:G1"/>
    <mergeCell ref="B12:G12"/>
    <mergeCell ref="B49:G49"/>
    <mergeCell ref="B25:G25"/>
    <mergeCell ref="B37:G3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8"/>
  <sheetViews>
    <sheetView showGridLines="0" zoomScale="75" zoomScaleNormal="75" workbookViewId="0" topLeftCell="A21">
      <selection activeCell="A26" sqref="A26"/>
    </sheetView>
  </sheetViews>
  <sheetFormatPr defaultColWidth="9.00390625" defaultRowHeight="12.75"/>
  <cols>
    <col min="1" max="1" width="56.25390625" style="10" customWidth="1"/>
    <col min="2" max="2" width="15.125" style="0" customWidth="1"/>
    <col min="3" max="3" width="15.375" style="0" customWidth="1"/>
    <col min="4" max="6" width="15.875" style="0" customWidth="1"/>
    <col min="7" max="7" width="10.25390625" style="0" customWidth="1"/>
    <col min="8" max="8" width="11.25390625" style="0" customWidth="1"/>
    <col min="9" max="9" width="0.12890625" style="0" hidden="1" customWidth="1"/>
  </cols>
  <sheetData>
    <row r="1" spans="1:9" ht="15" customHeight="1">
      <c r="A1" s="104" t="s">
        <v>285</v>
      </c>
      <c r="B1" s="104"/>
      <c r="C1" s="104"/>
      <c r="D1" s="105"/>
      <c r="E1" s="105"/>
      <c r="F1" s="105"/>
      <c r="G1" s="105"/>
      <c r="H1" s="105"/>
      <c r="I1" s="105"/>
    </row>
    <row r="2" spans="1:8" ht="15">
      <c r="A2" s="1"/>
      <c r="B2" s="1"/>
      <c r="C2" s="1"/>
      <c r="D2" s="2"/>
      <c r="E2" s="2"/>
      <c r="F2" s="2"/>
      <c r="G2" s="2"/>
      <c r="H2" s="2"/>
    </row>
    <row r="3" spans="1:8" ht="18">
      <c r="A3" s="108" t="s">
        <v>46</v>
      </c>
      <c r="B3" s="108"/>
      <c r="C3" s="108"/>
      <c r="D3" s="108"/>
      <c r="E3" s="108"/>
      <c r="F3" s="108"/>
      <c r="G3" s="108"/>
      <c r="H3" s="2"/>
    </row>
    <row r="4" spans="1:8" ht="18">
      <c r="A4" s="108" t="s">
        <v>302</v>
      </c>
      <c r="B4" s="108"/>
      <c r="C4" s="108"/>
      <c r="D4" s="108"/>
      <c r="E4" s="108"/>
      <c r="F4" s="108"/>
      <c r="G4" s="108"/>
      <c r="H4" s="108"/>
    </row>
    <row r="5" spans="1:8" ht="18">
      <c r="A5" s="3"/>
      <c r="B5" s="3"/>
      <c r="C5" s="3"/>
      <c r="D5" s="3"/>
      <c r="E5" s="3"/>
      <c r="F5" s="3"/>
      <c r="G5" s="3"/>
      <c r="H5" s="2"/>
    </row>
    <row r="6" spans="1:8" ht="12.75">
      <c r="A6" s="8"/>
      <c r="B6" s="4"/>
      <c r="C6" s="4"/>
      <c r="D6" s="109" t="s">
        <v>286</v>
      </c>
      <c r="E6" s="109"/>
      <c r="F6" s="109"/>
      <c r="G6" s="109"/>
      <c r="H6" s="2"/>
    </row>
    <row r="7" spans="1:9" ht="48.75" customHeight="1">
      <c r="A7" s="110" t="s">
        <v>287</v>
      </c>
      <c r="B7" s="100" t="s">
        <v>288</v>
      </c>
      <c r="C7" s="100" t="s">
        <v>392</v>
      </c>
      <c r="D7" s="100" t="s">
        <v>289</v>
      </c>
      <c r="E7" s="102" t="s">
        <v>303</v>
      </c>
      <c r="F7" s="102" t="s">
        <v>12</v>
      </c>
      <c r="G7" s="106" t="s">
        <v>142</v>
      </c>
      <c r="H7" s="107"/>
      <c r="I7" s="22"/>
    </row>
    <row r="8" spans="1:8" ht="20.25" customHeight="1">
      <c r="A8" s="111"/>
      <c r="B8" s="101"/>
      <c r="C8" s="101"/>
      <c r="D8" s="101"/>
      <c r="E8" s="103"/>
      <c r="F8" s="103"/>
      <c r="G8" s="6" t="s">
        <v>56</v>
      </c>
      <c r="H8" s="36" t="s">
        <v>293</v>
      </c>
    </row>
    <row r="9" spans="1:9" ht="19.5" customHeight="1">
      <c r="A9" s="30">
        <v>1</v>
      </c>
      <c r="B9" s="31" t="s">
        <v>27</v>
      </c>
      <c r="C9" s="32">
        <v>3</v>
      </c>
      <c r="D9" s="31" t="s">
        <v>28</v>
      </c>
      <c r="E9" s="32">
        <v>5</v>
      </c>
      <c r="F9" s="32">
        <v>6</v>
      </c>
      <c r="G9" s="33" t="s">
        <v>10</v>
      </c>
      <c r="H9" s="33"/>
      <c r="I9" s="34">
        <v>8</v>
      </c>
    </row>
    <row r="10" spans="1:8" ht="76.5">
      <c r="A10" s="9" t="s">
        <v>90</v>
      </c>
      <c r="B10" s="48">
        <v>163.3</v>
      </c>
      <c r="C10" s="48">
        <v>84</v>
      </c>
      <c r="D10" s="48">
        <v>99.365</v>
      </c>
      <c r="E10" s="48">
        <v>46.7</v>
      </c>
      <c r="F10" s="48">
        <f>D10-E10</f>
        <v>52.66499999999999</v>
      </c>
      <c r="G10" s="48">
        <f>D10/B10*100</f>
        <v>60.84813227189222</v>
      </c>
      <c r="H10" s="49">
        <f>D10/C10*100</f>
        <v>118.29166666666666</v>
      </c>
    </row>
    <row r="11" spans="1:8" ht="38.25">
      <c r="A11" s="18" t="s">
        <v>406</v>
      </c>
      <c r="B11" s="48"/>
      <c r="C11" s="48"/>
      <c r="D11" s="48"/>
      <c r="E11" s="48"/>
      <c r="F11" s="48">
        <f aca="true" t="shared" si="0" ref="F11:F22">D11-E11</f>
        <v>0</v>
      </c>
      <c r="G11" s="48" t="e">
        <f aca="true" t="shared" si="1" ref="G11:G21">D11/B11*100</f>
        <v>#DIV/0!</v>
      </c>
      <c r="H11" s="49" t="e">
        <f aca="true" t="shared" si="2" ref="H11:H21">D11/C11*100</f>
        <v>#DIV/0!</v>
      </c>
    </row>
    <row r="12" spans="1:8" ht="51">
      <c r="A12" s="9" t="s">
        <v>144</v>
      </c>
      <c r="B12" s="48">
        <v>31.2</v>
      </c>
      <c r="C12" s="48"/>
      <c r="D12" s="48">
        <v>0.302</v>
      </c>
      <c r="E12" s="48"/>
      <c r="F12" s="48">
        <f t="shared" si="0"/>
        <v>0.302</v>
      </c>
      <c r="G12" s="48">
        <f t="shared" si="1"/>
        <v>0.967948717948718</v>
      </c>
      <c r="H12" s="49" t="e">
        <f t="shared" si="2"/>
        <v>#DIV/0!</v>
      </c>
    </row>
    <row r="13" spans="1:8" ht="63.75">
      <c r="A13" s="9" t="s">
        <v>148</v>
      </c>
      <c r="B13" s="48">
        <v>10.2</v>
      </c>
      <c r="C13" s="48"/>
      <c r="D13" s="48">
        <v>0.231</v>
      </c>
      <c r="E13" s="48">
        <v>0.1</v>
      </c>
      <c r="F13" s="48">
        <f t="shared" si="0"/>
        <v>0.131</v>
      </c>
      <c r="G13" s="48">
        <f t="shared" si="1"/>
        <v>2.2647058823529416</v>
      </c>
      <c r="H13" s="49" t="e">
        <f t="shared" si="2"/>
        <v>#DIV/0!</v>
      </c>
    </row>
    <row r="14" spans="1:8" ht="63.75" hidden="1">
      <c r="A14" s="9" t="s">
        <v>187</v>
      </c>
      <c r="B14" s="48"/>
      <c r="C14" s="48"/>
      <c r="D14" s="48"/>
      <c r="E14" s="48"/>
      <c r="F14" s="48">
        <f t="shared" si="0"/>
        <v>0</v>
      </c>
      <c r="G14" s="48" t="e">
        <f t="shared" si="1"/>
        <v>#DIV/0!</v>
      </c>
      <c r="H14" s="49" t="e">
        <f t="shared" si="2"/>
        <v>#DIV/0!</v>
      </c>
    </row>
    <row r="15" spans="1:8" ht="63.75">
      <c r="A15" s="20" t="s">
        <v>189</v>
      </c>
      <c r="B15" s="48">
        <v>5.5</v>
      </c>
      <c r="C15" s="48">
        <v>3</v>
      </c>
      <c r="D15" s="48">
        <v>1.9</v>
      </c>
      <c r="E15" s="48">
        <v>0.8</v>
      </c>
      <c r="F15" s="48">
        <f t="shared" si="0"/>
        <v>1.0999999999999999</v>
      </c>
      <c r="G15" s="48">
        <f t="shared" si="1"/>
        <v>34.54545454545455</v>
      </c>
      <c r="H15" s="49">
        <f t="shared" si="2"/>
        <v>63.33333333333333</v>
      </c>
    </row>
    <row r="16" spans="1:8" ht="38.25" hidden="1">
      <c r="A16" s="20" t="s">
        <v>191</v>
      </c>
      <c r="B16" s="48"/>
      <c r="C16" s="48"/>
      <c r="D16" s="48"/>
      <c r="E16" s="48"/>
      <c r="F16" s="48">
        <f t="shared" si="0"/>
        <v>0</v>
      </c>
      <c r="G16" s="48" t="e">
        <f t="shared" si="1"/>
        <v>#DIV/0!</v>
      </c>
      <c r="H16" s="49" t="e">
        <f t="shared" si="2"/>
        <v>#DIV/0!</v>
      </c>
    </row>
    <row r="17" spans="1:8" ht="76.5">
      <c r="A17" s="9" t="s">
        <v>98</v>
      </c>
      <c r="B17" s="48">
        <v>19.8</v>
      </c>
      <c r="C17" s="48">
        <v>6</v>
      </c>
      <c r="D17" s="48">
        <v>2.66</v>
      </c>
      <c r="E17" s="48">
        <v>3.2</v>
      </c>
      <c r="F17" s="48">
        <f t="shared" si="0"/>
        <v>-0.54</v>
      </c>
      <c r="G17" s="48">
        <f t="shared" si="1"/>
        <v>13.434343434343434</v>
      </c>
      <c r="H17" s="49">
        <f t="shared" si="2"/>
        <v>44.333333333333336</v>
      </c>
    </row>
    <row r="18" spans="1:8" ht="63.75">
      <c r="A18" s="9" t="s">
        <v>225</v>
      </c>
      <c r="B18" s="48"/>
      <c r="C18" s="48"/>
      <c r="D18" s="48"/>
      <c r="E18" s="48"/>
      <c r="F18" s="48">
        <f t="shared" si="0"/>
        <v>0</v>
      </c>
      <c r="G18" s="48" t="e">
        <f t="shared" si="1"/>
        <v>#DIV/0!</v>
      </c>
      <c r="H18" s="49" t="e">
        <f t="shared" si="2"/>
        <v>#DIV/0!</v>
      </c>
    </row>
    <row r="19" spans="1:8" ht="76.5">
      <c r="A19" s="9" t="s">
        <v>226</v>
      </c>
      <c r="B19" s="48">
        <v>6.1</v>
      </c>
      <c r="C19" s="48">
        <v>3</v>
      </c>
      <c r="D19" s="48"/>
      <c r="E19" s="48"/>
      <c r="F19" s="48">
        <f t="shared" si="0"/>
        <v>0</v>
      </c>
      <c r="G19" s="48">
        <f t="shared" si="1"/>
        <v>0</v>
      </c>
      <c r="H19" s="49">
        <f t="shared" si="2"/>
        <v>0</v>
      </c>
    </row>
    <row r="20" spans="1:8" ht="38.25">
      <c r="A20" s="9" t="s">
        <v>228</v>
      </c>
      <c r="B20" s="48"/>
      <c r="C20" s="48"/>
      <c r="D20" s="48"/>
      <c r="E20" s="48"/>
      <c r="F20" s="48"/>
      <c r="G20" s="48" t="e">
        <f t="shared" si="1"/>
        <v>#DIV/0!</v>
      </c>
      <c r="H20" s="49" t="e">
        <f t="shared" si="2"/>
        <v>#DIV/0!</v>
      </c>
    </row>
    <row r="21" spans="1:8" ht="25.5">
      <c r="A21" s="9" t="s">
        <v>115</v>
      </c>
      <c r="B21" s="48">
        <v>52</v>
      </c>
      <c r="C21" s="48">
        <v>26</v>
      </c>
      <c r="D21" s="48"/>
      <c r="E21" s="48">
        <v>3</v>
      </c>
      <c r="F21" s="48">
        <f t="shared" si="0"/>
        <v>-3</v>
      </c>
      <c r="G21" s="48">
        <f t="shared" si="1"/>
        <v>0</v>
      </c>
      <c r="H21" s="49">
        <f t="shared" si="2"/>
        <v>0</v>
      </c>
    </row>
    <row r="22" spans="1:8" ht="15">
      <c r="A22" s="11" t="s">
        <v>36</v>
      </c>
      <c r="B22" s="50">
        <f>SUM(B10:B21)</f>
        <v>288.1</v>
      </c>
      <c r="C22" s="50">
        <f>SUM(C10:C21)</f>
        <v>122</v>
      </c>
      <c r="D22" s="50">
        <f>SUM(D10:D21)</f>
        <v>104.458</v>
      </c>
      <c r="E22" s="50">
        <f>SUM(E10:E21)</f>
        <v>53.800000000000004</v>
      </c>
      <c r="F22" s="50">
        <f t="shared" si="0"/>
        <v>50.657999999999994</v>
      </c>
      <c r="G22" s="50">
        <f>D22/B22*100</f>
        <v>36.25754946199236</v>
      </c>
      <c r="H22" s="53">
        <f>D22/C22*100</f>
        <v>85.62131147540984</v>
      </c>
    </row>
    <row r="23" spans="1:8" ht="25.5">
      <c r="A23" s="9" t="s">
        <v>192</v>
      </c>
      <c r="B23" s="48">
        <v>244.3</v>
      </c>
      <c r="C23" s="48"/>
      <c r="D23" s="48">
        <v>81.2</v>
      </c>
      <c r="E23" s="48"/>
      <c r="F23" s="48"/>
      <c r="G23" s="48">
        <f>D23/B23*100</f>
        <v>33.2378223495702</v>
      </c>
      <c r="H23" s="49" t="e">
        <f>D23/C23*100</f>
        <v>#DIV/0!</v>
      </c>
    </row>
    <row r="24" spans="1:8" ht="25.5">
      <c r="A24" s="9" t="s">
        <v>193</v>
      </c>
      <c r="B24" s="48">
        <v>608.4</v>
      </c>
      <c r="C24" s="48"/>
      <c r="D24" s="48">
        <v>220</v>
      </c>
      <c r="E24" s="48"/>
      <c r="F24" s="48"/>
      <c r="G24" s="48">
        <f aca="true" t="shared" si="3" ref="G24:G30">D24/B24*100</f>
        <v>36.16042077580539</v>
      </c>
      <c r="H24" s="49" t="e">
        <f aca="true" t="shared" si="4" ref="H24:H30">D24/C24*100</f>
        <v>#DIV/0!</v>
      </c>
    </row>
    <row r="25" spans="1:8" ht="38.25">
      <c r="A25" s="9" t="s">
        <v>194</v>
      </c>
      <c r="B25" s="48">
        <v>820.4</v>
      </c>
      <c r="C25" s="48"/>
      <c r="D25" s="48">
        <v>258.4</v>
      </c>
      <c r="E25" s="48"/>
      <c r="F25" s="48"/>
      <c r="G25" s="48">
        <f t="shared" si="3"/>
        <v>31.496830814236954</v>
      </c>
      <c r="H25" s="49" t="e">
        <f t="shared" si="4"/>
        <v>#DIV/0!</v>
      </c>
    </row>
    <row r="26" spans="1:8" ht="25.5">
      <c r="A26" s="9" t="s">
        <v>394</v>
      </c>
      <c r="B26" s="48"/>
      <c r="C26" s="48"/>
      <c r="D26" s="48"/>
      <c r="E26" s="48"/>
      <c r="F26" s="48"/>
      <c r="G26" s="48" t="e">
        <f t="shared" si="3"/>
        <v>#DIV/0!</v>
      </c>
      <c r="H26" s="49" t="e">
        <f t="shared" si="4"/>
        <v>#DIV/0!</v>
      </c>
    </row>
    <row r="27" spans="1:8" ht="51">
      <c r="A27" s="9" t="s">
        <v>196</v>
      </c>
      <c r="B27" s="48">
        <v>51.9</v>
      </c>
      <c r="C27" s="48"/>
      <c r="D27" s="48">
        <v>26</v>
      </c>
      <c r="E27" s="48"/>
      <c r="F27" s="48"/>
      <c r="G27" s="48">
        <f t="shared" si="3"/>
        <v>50.09633911368015</v>
      </c>
      <c r="H27" s="49" t="e">
        <f t="shared" si="4"/>
        <v>#DIV/0!</v>
      </c>
    </row>
    <row r="28" spans="1:8" ht="25.5">
      <c r="A28" s="9" t="s">
        <v>300</v>
      </c>
      <c r="B28" s="48">
        <v>551.261</v>
      </c>
      <c r="C28" s="48"/>
      <c r="D28" s="48">
        <v>165.378</v>
      </c>
      <c r="E28" s="48"/>
      <c r="F28" s="48"/>
      <c r="G28" s="48">
        <f t="shared" si="3"/>
        <v>29.999945579317238</v>
      </c>
      <c r="H28" s="49" t="e">
        <f t="shared" si="4"/>
        <v>#DIV/0!</v>
      </c>
    </row>
    <row r="29" spans="1:8" ht="38.25">
      <c r="A29" s="9" t="s">
        <v>114</v>
      </c>
      <c r="B29" s="48">
        <v>80</v>
      </c>
      <c r="C29" s="48"/>
      <c r="D29" s="48">
        <v>80</v>
      </c>
      <c r="E29" s="48"/>
      <c r="F29" s="48"/>
      <c r="G29" s="48">
        <f t="shared" si="3"/>
        <v>100</v>
      </c>
      <c r="H29" s="49" t="e">
        <f t="shared" si="4"/>
        <v>#DIV/0!</v>
      </c>
    </row>
    <row r="30" spans="1:8" ht="25.5">
      <c r="A30" s="9" t="s">
        <v>113</v>
      </c>
      <c r="B30" s="48">
        <v>35</v>
      </c>
      <c r="C30" s="48"/>
      <c r="D30" s="48">
        <v>35</v>
      </c>
      <c r="E30" s="48"/>
      <c r="F30" s="48"/>
      <c r="G30" s="48">
        <f t="shared" si="3"/>
        <v>100</v>
      </c>
      <c r="H30" s="49" t="e">
        <f t="shared" si="4"/>
        <v>#DIV/0!</v>
      </c>
    </row>
    <row r="31" spans="1:8" ht="15">
      <c r="A31" s="11" t="s">
        <v>38</v>
      </c>
      <c r="B31" s="50">
        <f>SUM(B23:B30)</f>
        <v>2391.261</v>
      </c>
      <c r="C31" s="50">
        <f>SUM(C23:C27)</f>
        <v>0</v>
      </c>
      <c r="D31" s="50">
        <f>SUM(D23:D30)</f>
        <v>865.9779999999998</v>
      </c>
      <c r="E31" s="50">
        <f>SUM(E23:E27)</f>
        <v>0</v>
      </c>
      <c r="F31" s="50"/>
      <c r="G31" s="50">
        <f>D31/B31*100</f>
        <v>36.21428192071045</v>
      </c>
      <c r="H31" s="53" t="e">
        <f>D31/C31*100</f>
        <v>#DIV/0!</v>
      </c>
    </row>
    <row r="32" spans="1:8" ht="15">
      <c r="A32" s="11" t="s">
        <v>39</v>
      </c>
      <c r="B32" s="50">
        <f>B22+B31</f>
        <v>2679.361</v>
      </c>
      <c r="C32" s="50">
        <f>C22+C31</f>
        <v>122</v>
      </c>
      <c r="D32" s="50">
        <f>D22+D31</f>
        <v>970.4359999999998</v>
      </c>
      <c r="E32" s="50">
        <f>E22+E31</f>
        <v>53.800000000000004</v>
      </c>
      <c r="F32" s="50"/>
      <c r="G32" s="50">
        <f>D32/B32*100</f>
        <v>36.21893429067602</v>
      </c>
      <c r="H32" s="53">
        <f>D32/C32*100</f>
        <v>795.439344262295</v>
      </c>
    </row>
    <row r="33" ht="12.75">
      <c r="D33">
        <f>D32*1000-970435.04</f>
        <v>0.9599999997299165</v>
      </c>
    </row>
    <row r="34" s="45" customFormat="1" ht="14.25">
      <c r="A34" s="44"/>
    </row>
    <row r="35" s="45" customFormat="1" ht="14.25">
      <c r="A35" s="44" t="s">
        <v>312</v>
      </c>
    </row>
    <row r="36" spans="1:2" ht="12.75">
      <c r="A36" s="2" t="s">
        <v>313</v>
      </c>
      <c r="B36" t="s">
        <v>202</v>
      </c>
    </row>
    <row r="37" ht="12.75">
      <c r="A37" s="2"/>
    </row>
    <row r="38" s="47" customFormat="1" ht="12">
      <c r="A38" s="46" t="s">
        <v>104</v>
      </c>
    </row>
  </sheetData>
  <mergeCells count="11">
    <mergeCell ref="G7:H7"/>
    <mergeCell ref="A7:A8"/>
    <mergeCell ref="B7:B8"/>
    <mergeCell ref="D7:D8"/>
    <mergeCell ref="E7:E8"/>
    <mergeCell ref="F7:F8"/>
    <mergeCell ref="C7:C8"/>
    <mergeCell ref="A1:I1"/>
    <mergeCell ref="A3:G3"/>
    <mergeCell ref="D6:G6"/>
    <mergeCell ref="A4:H4"/>
  </mergeCells>
  <printOptions horizontalCentered="1"/>
  <pageMargins left="0.3937007874015748" right="0.1968503937007874" top="0.1968503937007874" bottom="0.1968503937007874" header="0.5118110236220472" footer="0.5118110236220472"/>
  <pageSetup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9"/>
  <sheetViews>
    <sheetView showGridLines="0" zoomScale="75" zoomScaleNormal="75" workbookViewId="0" topLeftCell="A17">
      <selection activeCell="A24" sqref="A24"/>
    </sheetView>
  </sheetViews>
  <sheetFormatPr defaultColWidth="9.00390625" defaultRowHeight="12.75"/>
  <cols>
    <col min="1" max="1" width="53.125" style="10" customWidth="1"/>
    <col min="2" max="3" width="15.875" style="0" customWidth="1"/>
    <col min="4" max="4" width="13.375" style="0" bestFit="1" customWidth="1"/>
    <col min="5" max="6" width="14.75390625" style="0" customWidth="1"/>
    <col min="7" max="7" width="15.625" style="0" customWidth="1"/>
    <col min="8" max="8" width="12.875" style="0" customWidth="1"/>
  </cols>
  <sheetData>
    <row r="1" spans="1:9" ht="15" customHeight="1">
      <c r="A1" s="112" t="s">
        <v>285</v>
      </c>
      <c r="B1" s="112"/>
      <c r="C1" s="112"/>
      <c r="D1" s="112"/>
      <c r="E1" s="112"/>
      <c r="F1" s="112"/>
      <c r="G1" s="112"/>
      <c r="H1" s="112"/>
      <c r="I1" s="43"/>
    </row>
    <row r="2" spans="1:8" ht="15">
      <c r="A2" s="1"/>
      <c r="B2" s="1"/>
      <c r="C2" s="1"/>
      <c r="D2" s="2"/>
      <c r="E2" s="2"/>
      <c r="F2" s="2"/>
      <c r="G2" s="2"/>
      <c r="H2" s="2"/>
    </row>
    <row r="3" spans="1:8" ht="18">
      <c r="A3" s="108" t="s">
        <v>47</v>
      </c>
      <c r="B3" s="108"/>
      <c r="C3" s="108"/>
      <c r="D3" s="108"/>
      <c r="E3" s="108"/>
      <c r="F3" s="108"/>
      <c r="G3" s="108"/>
      <c r="H3" s="2"/>
    </row>
    <row r="4" spans="1:8" ht="18">
      <c r="A4" s="108" t="s">
        <v>302</v>
      </c>
      <c r="B4" s="108"/>
      <c r="C4" s="108"/>
      <c r="D4" s="108"/>
      <c r="E4" s="108"/>
      <c r="F4" s="108"/>
      <c r="G4" s="108"/>
      <c r="H4" s="2"/>
    </row>
    <row r="5" spans="1:8" ht="18">
      <c r="A5" s="3"/>
      <c r="B5" s="3"/>
      <c r="C5" s="3"/>
      <c r="D5" s="3"/>
      <c r="E5" s="3"/>
      <c r="F5" s="3"/>
      <c r="G5" s="3"/>
      <c r="H5" s="2"/>
    </row>
    <row r="6" spans="1:8" ht="12.75">
      <c r="A6" s="8"/>
      <c r="B6" s="4"/>
      <c r="C6" s="4"/>
      <c r="D6" s="109" t="s">
        <v>286</v>
      </c>
      <c r="E6" s="109"/>
      <c r="F6" s="109"/>
      <c r="G6" s="109"/>
      <c r="H6" s="2"/>
    </row>
    <row r="7" spans="1:8" ht="35.25" customHeight="1">
      <c r="A7" s="110" t="s">
        <v>287</v>
      </c>
      <c r="B7" s="100" t="s">
        <v>288</v>
      </c>
      <c r="C7" s="100" t="s">
        <v>392</v>
      </c>
      <c r="D7" s="100" t="s">
        <v>289</v>
      </c>
      <c r="E7" s="102" t="s">
        <v>303</v>
      </c>
      <c r="F7" s="102" t="s">
        <v>12</v>
      </c>
      <c r="G7" s="106" t="s">
        <v>142</v>
      </c>
      <c r="H7" s="107"/>
    </row>
    <row r="8" spans="1:8" ht="30.75" customHeight="1">
      <c r="A8" s="111"/>
      <c r="B8" s="101"/>
      <c r="C8" s="101"/>
      <c r="D8" s="101"/>
      <c r="E8" s="103"/>
      <c r="F8" s="103"/>
      <c r="G8" s="6" t="s">
        <v>56</v>
      </c>
      <c r="H8" s="36" t="s">
        <v>293</v>
      </c>
    </row>
    <row r="9" spans="1:8" ht="19.5" customHeight="1">
      <c r="A9" s="30">
        <v>1</v>
      </c>
      <c r="B9" s="31" t="s">
        <v>27</v>
      </c>
      <c r="C9" s="31" t="s">
        <v>263</v>
      </c>
      <c r="D9" s="31" t="s">
        <v>28</v>
      </c>
      <c r="E9" s="32">
        <v>5</v>
      </c>
      <c r="F9" s="32">
        <v>6</v>
      </c>
      <c r="G9" s="33" t="s">
        <v>10</v>
      </c>
      <c r="H9" s="33" t="s">
        <v>264</v>
      </c>
    </row>
    <row r="10" spans="1:8" ht="76.5">
      <c r="A10" s="9" t="s">
        <v>90</v>
      </c>
      <c r="B10" s="48">
        <v>51.9</v>
      </c>
      <c r="C10" s="48">
        <v>19</v>
      </c>
      <c r="D10" s="48">
        <v>15.666</v>
      </c>
      <c r="E10" s="48">
        <v>12.7</v>
      </c>
      <c r="F10" s="48">
        <f>D10-E10</f>
        <v>2.966000000000001</v>
      </c>
      <c r="G10" s="48">
        <f>D10/B10*100</f>
        <v>30.184971098265894</v>
      </c>
      <c r="H10" s="49">
        <f>D10/C10*100</f>
        <v>82.45263157894736</v>
      </c>
    </row>
    <row r="11" spans="1:8" ht="51">
      <c r="A11" s="9" t="s">
        <v>144</v>
      </c>
      <c r="B11" s="48">
        <v>23.4</v>
      </c>
      <c r="C11" s="48"/>
      <c r="D11" s="48">
        <v>1.659</v>
      </c>
      <c r="E11" s="48"/>
      <c r="F11" s="48">
        <f aca="true" t="shared" si="0" ref="F11:F19">D11-E11</f>
        <v>1.659</v>
      </c>
      <c r="G11" s="48">
        <f aca="true" t="shared" si="1" ref="G11:G19">D11/B11*100</f>
        <v>7.089743589743589</v>
      </c>
      <c r="H11" s="49" t="e">
        <f aca="true" t="shared" si="2" ref="H11:H19">D11/C11*100</f>
        <v>#DIV/0!</v>
      </c>
    </row>
    <row r="12" spans="1:8" ht="76.5">
      <c r="A12" s="9" t="s">
        <v>148</v>
      </c>
      <c r="B12" s="48">
        <v>7.4</v>
      </c>
      <c r="C12" s="48"/>
      <c r="D12" s="48">
        <v>1.539</v>
      </c>
      <c r="E12" s="48">
        <v>1.1</v>
      </c>
      <c r="F12" s="48">
        <f t="shared" si="0"/>
        <v>0.43899999999999983</v>
      </c>
      <c r="G12" s="48">
        <f t="shared" si="1"/>
        <v>20.797297297297295</v>
      </c>
      <c r="H12" s="49" t="e">
        <f t="shared" si="2"/>
        <v>#DIV/0!</v>
      </c>
    </row>
    <row r="13" spans="1:8" ht="76.5">
      <c r="A13" s="20" t="s">
        <v>69</v>
      </c>
      <c r="B13" s="48">
        <v>3</v>
      </c>
      <c r="C13" s="48">
        <v>1.3</v>
      </c>
      <c r="D13" s="48">
        <v>1.7</v>
      </c>
      <c r="E13" s="48">
        <v>1.3</v>
      </c>
      <c r="F13" s="48">
        <f t="shared" si="0"/>
        <v>0.3999999999999999</v>
      </c>
      <c r="G13" s="48">
        <f t="shared" si="1"/>
        <v>56.666666666666664</v>
      </c>
      <c r="H13" s="49">
        <f t="shared" si="2"/>
        <v>130.76923076923077</v>
      </c>
    </row>
    <row r="14" spans="1:8" ht="38.25" hidden="1">
      <c r="A14" s="9" t="s">
        <v>412</v>
      </c>
      <c r="B14" s="48"/>
      <c r="C14" s="48"/>
      <c r="D14" s="48"/>
      <c r="E14" s="48"/>
      <c r="F14" s="48">
        <f t="shared" si="0"/>
        <v>0</v>
      </c>
      <c r="G14" s="48" t="e">
        <f t="shared" si="1"/>
        <v>#DIV/0!</v>
      </c>
      <c r="H14" s="49" t="e">
        <f t="shared" si="2"/>
        <v>#DIV/0!</v>
      </c>
    </row>
    <row r="15" spans="1:8" ht="89.25">
      <c r="A15" s="9" t="s">
        <v>98</v>
      </c>
      <c r="B15" s="48">
        <v>15.4</v>
      </c>
      <c r="C15" s="48">
        <v>8</v>
      </c>
      <c r="D15" s="48">
        <v>2.582</v>
      </c>
      <c r="E15" s="48">
        <v>1.6</v>
      </c>
      <c r="F15" s="48">
        <f t="shared" si="0"/>
        <v>0.9819999999999998</v>
      </c>
      <c r="G15" s="48">
        <f t="shared" si="1"/>
        <v>16.766233766233764</v>
      </c>
      <c r="H15" s="49">
        <f t="shared" si="2"/>
        <v>32.275</v>
      </c>
    </row>
    <row r="16" spans="1:8" ht="63.75">
      <c r="A16" s="9" t="s">
        <v>413</v>
      </c>
      <c r="B16" s="48"/>
      <c r="C16" s="48"/>
      <c r="D16" s="48"/>
      <c r="E16" s="48"/>
      <c r="F16" s="48">
        <f t="shared" si="0"/>
        <v>0</v>
      </c>
      <c r="G16" s="48" t="e">
        <f t="shared" si="1"/>
        <v>#DIV/0!</v>
      </c>
      <c r="H16" s="49" t="e">
        <f t="shared" si="2"/>
        <v>#DIV/0!</v>
      </c>
    </row>
    <row r="17" spans="1:8" ht="76.5">
      <c r="A17" s="9" t="s">
        <v>414</v>
      </c>
      <c r="B17" s="48">
        <v>13.6</v>
      </c>
      <c r="C17" s="48">
        <v>6.5</v>
      </c>
      <c r="D17" s="48">
        <v>4.7</v>
      </c>
      <c r="E17" s="48">
        <v>6.1</v>
      </c>
      <c r="F17" s="48">
        <f t="shared" si="0"/>
        <v>-1.3999999999999995</v>
      </c>
      <c r="G17" s="48">
        <f t="shared" si="1"/>
        <v>34.55882352941177</v>
      </c>
      <c r="H17" s="49">
        <f t="shared" si="2"/>
        <v>72.3076923076923</v>
      </c>
    </row>
    <row r="18" spans="1:8" ht="25.5">
      <c r="A18" s="9" t="s">
        <v>415</v>
      </c>
      <c r="B18" s="48"/>
      <c r="C18" s="48"/>
      <c r="D18" s="48"/>
      <c r="E18" s="48"/>
      <c r="F18" s="48">
        <f t="shared" si="0"/>
        <v>0</v>
      </c>
      <c r="G18" s="48" t="e">
        <f t="shared" si="1"/>
        <v>#DIV/0!</v>
      </c>
      <c r="H18" s="49" t="e">
        <f t="shared" si="2"/>
        <v>#DIV/0!</v>
      </c>
    </row>
    <row r="19" spans="1:8" ht="25.5">
      <c r="A19" s="9" t="s">
        <v>122</v>
      </c>
      <c r="B19" s="48"/>
      <c r="C19" s="48"/>
      <c r="D19" s="48"/>
      <c r="E19" s="48">
        <v>10</v>
      </c>
      <c r="F19" s="48">
        <f t="shared" si="0"/>
        <v>-10</v>
      </c>
      <c r="G19" s="48" t="e">
        <f t="shared" si="1"/>
        <v>#DIV/0!</v>
      </c>
      <c r="H19" s="49" t="e">
        <f t="shared" si="2"/>
        <v>#DIV/0!</v>
      </c>
    </row>
    <row r="20" spans="1:8" s="41" customFormat="1" ht="15">
      <c r="A20" s="11" t="s">
        <v>36</v>
      </c>
      <c r="B20" s="50">
        <f>SUM(B10:B19)</f>
        <v>114.7</v>
      </c>
      <c r="C20" s="50">
        <f>SUM(C10:C19)</f>
        <v>34.8</v>
      </c>
      <c r="D20" s="50">
        <f>SUM(D10:D19)</f>
        <v>27.846</v>
      </c>
      <c r="E20" s="50">
        <f>SUM(E10:E19)</f>
        <v>32.8</v>
      </c>
      <c r="F20" s="50">
        <f>SUM(F10:F18)</f>
        <v>5.046</v>
      </c>
      <c r="G20" s="50">
        <f>D20/B20*100</f>
        <v>24.277244986922405</v>
      </c>
      <c r="H20" s="53">
        <f>D20/C20*100</f>
        <v>80.01724137931035</v>
      </c>
    </row>
    <row r="21" spans="1:8" ht="38.25">
      <c r="A21" s="9" t="s">
        <v>416</v>
      </c>
      <c r="B21" s="48">
        <v>183.7</v>
      </c>
      <c r="C21" s="48"/>
      <c r="D21" s="48">
        <v>61.2</v>
      </c>
      <c r="E21" s="48"/>
      <c r="F21" s="48"/>
      <c r="G21" s="48">
        <f>D21/B21*100</f>
        <v>33.31518780620578</v>
      </c>
      <c r="H21" s="49" t="e">
        <f>D21/C21*100</f>
        <v>#DIV/0!</v>
      </c>
    </row>
    <row r="22" spans="1:8" ht="38.25">
      <c r="A22" s="9" t="s">
        <v>417</v>
      </c>
      <c r="B22" s="48">
        <v>246.1</v>
      </c>
      <c r="C22" s="48"/>
      <c r="D22" s="48">
        <v>83</v>
      </c>
      <c r="E22" s="48"/>
      <c r="F22" s="48"/>
      <c r="G22" s="48">
        <f aca="true" t="shared" si="3" ref="G22:G27">D22/B22*100</f>
        <v>33.72612759041041</v>
      </c>
      <c r="H22" s="49" t="e">
        <f aca="true" t="shared" si="4" ref="H22:H27">D22/C22*100</f>
        <v>#DIV/0!</v>
      </c>
    </row>
    <row r="23" spans="1:8" ht="38.25">
      <c r="A23" s="9" t="s">
        <v>0</v>
      </c>
      <c r="B23" s="48">
        <v>688.2</v>
      </c>
      <c r="C23" s="48"/>
      <c r="D23" s="48">
        <v>235</v>
      </c>
      <c r="E23" s="48"/>
      <c r="F23" s="48"/>
      <c r="G23" s="48">
        <f t="shared" si="3"/>
        <v>34.14705027608253</v>
      </c>
      <c r="H23" s="49" t="e">
        <f t="shared" si="4"/>
        <v>#DIV/0!</v>
      </c>
    </row>
    <row r="24" spans="1:8" ht="25.5">
      <c r="A24" s="9" t="s">
        <v>395</v>
      </c>
      <c r="B24" s="48">
        <v>400</v>
      </c>
      <c r="C24" s="48"/>
      <c r="D24" s="48">
        <v>0</v>
      </c>
      <c r="E24" s="48"/>
      <c r="F24" s="48"/>
      <c r="G24" s="48">
        <f t="shared" si="3"/>
        <v>0</v>
      </c>
      <c r="H24" s="49" t="e">
        <f t="shared" si="4"/>
        <v>#DIV/0!</v>
      </c>
    </row>
    <row r="25" spans="1:8" ht="51">
      <c r="A25" s="9" t="s">
        <v>1</v>
      </c>
      <c r="B25" s="48">
        <v>51.9</v>
      </c>
      <c r="C25" s="48"/>
      <c r="D25" s="48">
        <v>26</v>
      </c>
      <c r="E25" s="48"/>
      <c r="F25" s="48"/>
      <c r="G25" s="48">
        <f t="shared" si="3"/>
        <v>50.09633911368015</v>
      </c>
      <c r="H25" s="49" t="e">
        <f t="shared" si="4"/>
        <v>#DIV/0!</v>
      </c>
    </row>
    <row r="26" spans="1:8" ht="25.5">
      <c r="A26" s="9" t="s">
        <v>231</v>
      </c>
      <c r="B26" s="48">
        <v>880</v>
      </c>
      <c r="C26" s="48"/>
      <c r="D26" s="48">
        <v>25.5</v>
      </c>
      <c r="E26" s="48"/>
      <c r="F26" s="48"/>
      <c r="G26" s="48">
        <f t="shared" si="3"/>
        <v>2.8977272727272725</v>
      </c>
      <c r="H26" s="49" t="e">
        <f t="shared" si="4"/>
        <v>#DIV/0!</v>
      </c>
    </row>
    <row r="27" spans="1:8" ht="25.5">
      <c r="A27" s="9" t="s">
        <v>116</v>
      </c>
      <c r="B27" s="48">
        <v>21</v>
      </c>
      <c r="C27" s="48"/>
      <c r="D27" s="48">
        <v>21</v>
      </c>
      <c r="E27" s="48"/>
      <c r="F27" s="48"/>
      <c r="G27" s="48">
        <f t="shared" si="3"/>
        <v>100</v>
      </c>
      <c r="H27" s="49" t="e">
        <f t="shared" si="4"/>
        <v>#DIV/0!</v>
      </c>
    </row>
    <row r="28" spans="1:8" s="41" customFormat="1" ht="15">
      <c r="A28" s="11" t="s">
        <v>38</v>
      </c>
      <c r="B28" s="50">
        <f>SUM(B21:B27)</f>
        <v>2470.9</v>
      </c>
      <c r="C28" s="50">
        <f>SUM(C21:C25)</f>
        <v>0</v>
      </c>
      <c r="D28" s="50">
        <f>SUM(D21:D27)</f>
        <v>451.7</v>
      </c>
      <c r="E28" s="50">
        <f>SUM(E21:E26)</f>
        <v>0</v>
      </c>
      <c r="F28" s="50"/>
      <c r="G28" s="50">
        <f>D28/B28*100</f>
        <v>18.280788376704844</v>
      </c>
      <c r="H28" s="53" t="e">
        <f>D28/C28*100</f>
        <v>#DIV/0!</v>
      </c>
    </row>
    <row r="29" spans="1:8" s="41" customFormat="1" ht="15">
      <c r="A29" s="11" t="s">
        <v>39</v>
      </c>
      <c r="B29" s="50">
        <f>B28+B20</f>
        <v>2585.6</v>
      </c>
      <c r="C29" s="50">
        <f>C28+C20</f>
        <v>34.8</v>
      </c>
      <c r="D29" s="50">
        <f>D28+D20</f>
        <v>479.546</v>
      </c>
      <c r="E29" s="50">
        <f>E28+E20</f>
        <v>32.8</v>
      </c>
      <c r="F29" s="50"/>
      <c r="G29" s="50">
        <f>D29/B29*100</f>
        <v>18.54679764851485</v>
      </c>
      <c r="H29" s="53">
        <f>D29/C29*100</f>
        <v>1378.005747126437</v>
      </c>
    </row>
    <row r="30" spans="2:8" ht="12.75">
      <c r="B30" s="7"/>
      <c r="C30" s="7"/>
      <c r="D30" s="7"/>
      <c r="E30" s="7"/>
      <c r="F30" s="7"/>
      <c r="G30" s="7"/>
      <c r="H30" s="2"/>
    </row>
    <row r="31" spans="2:8" ht="12.75">
      <c r="B31" s="2"/>
      <c r="C31" s="2"/>
      <c r="D31" s="2"/>
      <c r="E31" s="2"/>
      <c r="F31" s="2"/>
      <c r="G31" s="2"/>
      <c r="H31" s="2"/>
    </row>
    <row r="33" s="45" customFormat="1" ht="14.25">
      <c r="A33" s="44"/>
    </row>
    <row r="34" s="45" customFormat="1" ht="14.25">
      <c r="A34" s="44" t="s">
        <v>312</v>
      </c>
    </row>
    <row r="35" spans="1:2" ht="12.75">
      <c r="A35" s="2" t="s">
        <v>313</v>
      </c>
      <c r="B35" t="s">
        <v>202</v>
      </c>
    </row>
    <row r="36" ht="12.75">
      <c r="A36" s="2"/>
    </row>
    <row r="37" ht="12.75">
      <c r="A37" s="2"/>
    </row>
    <row r="38" ht="12.75">
      <c r="A38" s="2"/>
    </row>
    <row r="39" s="47" customFormat="1" ht="12">
      <c r="A39" s="46" t="s">
        <v>104</v>
      </c>
    </row>
  </sheetData>
  <mergeCells count="11">
    <mergeCell ref="E7:E8"/>
    <mergeCell ref="A1:H1"/>
    <mergeCell ref="F7:F8"/>
    <mergeCell ref="C7:C8"/>
    <mergeCell ref="G7:H7"/>
    <mergeCell ref="A3:G3"/>
    <mergeCell ref="A4:G4"/>
    <mergeCell ref="D6:G6"/>
    <mergeCell ref="A7:A8"/>
    <mergeCell ref="B7:B8"/>
    <mergeCell ref="D7:D8"/>
  </mergeCells>
  <printOptions horizontalCentered="1"/>
  <pageMargins left="0.3937007874015748" right="0.1968503937007874" top="0.3937007874015748" bottom="0.3937007874015748" header="0.5118110236220472" footer="0.5118110236220472"/>
  <pageSetup horizontalDpi="600" verticalDpi="600" orientation="portrait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7"/>
  <sheetViews>
    <sheetView showGridLines="0" zoomScale="75" zoomScaleNormal="75" workbookViewId="0" topLeftCell="A18">
      <selection activeCell="A27" sqref="A27"/>
    </sheetView>
  </sheetViews>
  <sheetFormatPr defaultColWidth="9.00390625" defaultRowHeight="12.75"/>
  <cols>
    <col min="1" max="1" width="52.75390625" style="10" customWidth="1"/>
    <col min="2" max="2" width="14.25390625" style="0" customWidth="1"/>
    <col min="3" max="3" width="14.625" style="0" customWidth="1"/>
    <col min="4" max="6" width="15.875" style="0" customWidth="1"/>
    <col min="7" max="7" width="15.75390625" style="0" customWidth="1"/>
    <col min="8" max="8" width="11.125" style="0" customWidth="1"/>
  </cols>
  <sheetData>
    <row r="1" spans="1:9" ht="15" customHeight="1">
      <c r="A1" s="112" t="s">
        <v>285</v>
      </c>
      <c r="B1" s="112"/>
      <c r="C1" s="112"/>
      <c r="D1" s="112"/>
      <c r="E1" s="112"/>
      <c r="F1" s="112"/>
      <c r="G1" s="112"/>
      <c r="H1" s="112"/>
      <c r="I1" s="43"/>
    </row>
    <row r="2" spans="1:8" ht="15">
      <c r="A2" s="1"/>
      <c r="B2" s="1"/>
      <c r="C2" s="1"/>
      <c r="D2" s="2"/>
      <c r="E2" s="2"/>
      <c r="F2" s="2"/>
      <c r="G2" s="2"/>
      <c r="H2" s="2"/>
    </row>
    <row r="3" spans="1:8" ht="18">
      <c r="A3" s="108" t="s">
        <v>37</v>
      </c>
      <c r="B3" s="108"/>
      <c r="C3" s="108"/>
      <c r="D3" s="108"/>
      <c r="E3" s="108"/>
      <c r="F3" s="108"/>
      <c r="G3" s="108"/>
      <c r="H3" s="2"/>
    </row>
    <row r="4" spans="1:8" ht="18">
      <c r="A4" s="108" t="s">
        <v>302</v>
      </c>
      <c r="B4" s="108"/>
      <c r="C4" s="108"/>
      <c r="D4" s="108"/>
      <c r="E4" s="108"/>
      <c r="F4" s="108"/>
      <c r="G4" s="108"/>
      <c r="H4" s="2"/>
    </row>
    <row r="5" spans="1:8" ht="18">
      <c r="A5" s="3"/>
      <c r="B5" s="3"/>
      <c r="C5" s="3"/>
      <c r="D5" s="3"/>
      <c r="E5" s="3"/>
      <c r="F5" s="3"/>
      <c r="G5" s="3"/>
      <c r="H5" s="2"/>
    </row>
    <row r="6" spans="1:8" ht="12.75">
      <c r="A6" s="8"/>
      <c r="B6" s="4"/>
      <c r="C6" s="4"/>
      <c r="D6" s="109" t="s">
        <v>286</v>
      </c>
      <c r="E6" s="109"/>
      <c r="F6" s="109"/>
      <c r="G6" s="109"/>
      <c r="H6" s="2"/>
    </row>
    <row r="7" spans="1:8" ht="39" customHeight="1">
      <c r="A7" s="110" t="s">
        <v>287</v>
      </c>
      <c r="B7" s="100" t="s">
        <v>288</v>
      </c>
      <c r="C7" s="100" t="s">
        <v>392</v>
      </c>
      <c r="D7" s="100" t="s">
        <v>289</v>
      </c>
      <c r="E7" s="102" t="s">
        <v>303</v>
      </c>
      <c r="F7" s="102" t="s">
        <v>12</v>
      </c>
      <c r="G7" s="106" t="s">
        <v>142</v>
      </c>
      <c r="H7" s="107"/>
    </row>
    <row r="8" spans="1:8" ht="24.75" customHeight="1">
      <c r="A8" s="111"/>
      <c r="B8" s="101"/>
      <c r="C8" s="101"/>
      <c r="D8" s="101"/>
      <c r="E8" s="103"/>
      <c r="F8" s="103"/>
      <c r="G8" s="6" t="s">
        <v>56</v>
      </c>
      <c r="H8" s="36" t="s">
        <v>293</v>
      </c>
    </row>
    <row r="9" spans="1:8" ht="19.5" customHeight="1">
      <c r="A9" s="30">
        <v>1</v>
      </c>
      <c r="B9" s="31" t="s">
        <v>27</v>
      </c>
      <c r="C9" s="32">
        <v>3</v>
      </c>
      <c r="D9" s="31" t="s">
        <v>28</v>
      </c>
      <c r="E9" s="32">
        <v>5</v>
      </c>
      <c r="F9" s="32">
        <v>6</v>
      </c>
      <c r="G9" s="33" t="s">
        <v>10</v>
      </c>
      <c r="H9" s="33" t="s">
        <v>264</v>
      </c>
    </row>
    <row r="10" spans="1:8" ht="76.5">
      <c r="A10" s="9" t="s">
        <v>90</v>
      </c>
      <c r="B10" s="48">
        <v>64.5</v>
      </c>
      <c r="C10" s="48">
        <v>20</v>
      </c>
      <c r="D10" s="48">
        <v>15.963</v>
      </c>
      <c r="E10" s="48">
        <v>17.8</v>
      </c>
      <c r="F10" s="48">
        <f>D10-E10</f>
        <v>-1.8370000000000015</v>
      </c>
      <c r="G10" s="48">
        <f>D10/B10*100</f>
        <v>24.748837209302323</v>
      </c>
      <c r="H10" s="49">
        <f>D10/C10*100</f>
        <v>79.815</v>
      </c>
    </row>
    <row r="11" spans="1:8" ht="25.5" hidden="1">
      <c r="A11" s="9" t="s">
        <v>379</v>
      </c>
      <c r="B11" s="48"/>
      <c r="C11" s="48"/>
      <c r="D11" s="48"/>
      <c r="E11" s="48"/>
      <c r="F11" s="48">
        <f aca="true" t="shared" si="0" ref="F11:F19">D11-E11</f>
        <v>0</v>
      </c>
      <c r="G11" s="48" t="e">
        <f aca="true" t="shared" si="1" ref="G11:G20">D11/B11*100</f>
        <v>#DIV/0!</v>
      </c>
      <c r="H11" s="49" t="e">
        <f aca="true" t="shared" si="2" ref="H11:H20">D11/C11*100</f>
        <v>#DIV/0!</v>
      </c>
    </row>
    <row r="12" spans="1:8" ht="51">
      <c r="A12" s="9" t="s">
        <v>144</v>
      </c>
      <c r="B12" s="48">
        <v>17.8</v>
      </c>
      <c r="C12" s="48"/>
      <c r="D12" s="48">
        <v>0.407</v>
      </c>
      <c r="E12" s="48"/>
      <c r="F12" s="48">
        <f t="shared" si="0"/>
        <v>0.407</v>
      </c>
      <c r="G12" s="48">
        <f t="shared" si="1"/>
        <v>2.286516853932584</v>
      </c>
      <c r="H12" s="49" t="e">
        <f t="shared" si="2"/>
        <v>#DIV/0!</v>
      </c>
    </row>
    <row r="13" spans="1:8" ht="76.5">
      <c r="A13" s="9" t="s">
        <v>148</v>
      </c>
      <c r="B13" s="48">
        <v>5.2</v>
      </c>
      <c r="C13" s="48"/>
      <c r="D13" s="48">
        <v>0.087</v>
      </c>
      <c r="E13" s="48">
        <v>0.5</v>
      </c>
      <c r="F13" s="48">
        <f t="shared" si="0"/>
        <v>-0.41300000000000003</v>
      </c>
      <c r="G13" s="48">
        <f t="shared" si="1"/>
        <v>1.673076923076923</v>
      </c>
      <c r="H13" s="49" t="e">
        <f t="shared" si="2"/>
        <v>#DIV/0!</v>
      </c>
    </row>
    <row r="14" spans="1:8" ht="76.5" hidden="1">
      <c r="A14" s="9" t="s">
        <v>187</v>
      </c>
      <c r="B14" s="48"/>
      <c r="C14" s="48"/>
      <c r="D14" s="48"/>
      <c r="E14" s="48"/>
      <c r="F14" s="48">
        <f t="shared" si="0"/>
        <v>0</v>
      </c>
      <c r="G14" s="48" t="e">
        <f t="shared" si="1"/>
        <v>#DIV/0!</v>
      </c>
      <c r="H14" s="49" t="e">
        <f t="shared" si="2"/>
        <v>#DIV/0!</v>
      </c>
    </row>
    <row r="15" spans="1:8" ht="76.5">
      <c r="A15" s="20" t="s">
        <v>2</v>
      </c>
      <c r="B15" s="48">
        <v>3.5</v>
      </c>
      <c r="C15" s="48">
        <v>1.5</v>
      </c>
      <c r="D15" s="48">
        <v>0.5</v>
      </c>
      <c r="E15" s="48">
        <v>0.5</v>
      </c>
      <c r="F15" s="48">
        <f t="shared" si="0"/>
        <v>0</v>
      </c>
      <c r="G15" s="48">
        <f t="shared" si="1"/>
        <v>14.285714285714285</v>
      </c>
      <c r="H15" s="49">
        <f t="shared" si="2"/>
        <v>33.33333333333333</v>
      </c>
    </row>
    <row r="16" spans="1:8" ht="38.25" hidden="1">
      <c r="A16" s="9" t="s">
        <v>412</v>
      </c>
      <c r="B16" s="48"/>
      <c r="C16" s="48"/>
      <c r="D16" s="48"/>
      <c r="E16" s="48"/>
      <c r="F16" s="48">
        <f t="shared" si="0"/>
        <v>0</v>
      </c>
      <c r="G16" s="48" t="e">
        <f t="shared" si="1"/>
        <v>#DIV/0!</v>
      </c>
      <c r="H16" s="49" t="e">
        <f t="shared" si="2"/>
        <v>#DIV/0!</v>
      </c>
    </row>
    <row r="17" spans="1:8" ht="89.25">
      <c r="A17" s="9" t="s">
        <v>98</v>
      </c>
      <c r="B17" s="48">
        <v>35.4</v>
      </c>
      <c r="C17" s="48">
        <v>13</v>
      </c>
      <c r="D17" s="48">
        <v>3.701</v>
      </c>
      <c r="E17" s="48">
        <v>14.3</v>
      </c>
      <c r="F17" s="48">
        <f t="shared" si="0"/>
        <v>-10.599</v>
      </c>
      <c r="G17" s="48">
        <f t="shared" si="1"/>
        <v>10.454802259887007</v>
      </c>
      <c r="H17" s="49">
        <f t="shared" si="2"/>
        <v>28.46923076923077</v>
      </c>
    </row>
    <row r="18" spans="1:8" ht="25.5">
      <c r="A18" s="9" t="s">
        <v>210</v>
      </c>
      <c r="B18" s="48"/>
      <c r="C18" s="48"/>
      <c r="D18" s="48"/>
      <c r="E18" s="48">
        <v>-10.1</v>
      </c>
      <c r="F18" s="48">
        <f t="shared" si="0"/>
        <v>10.1</v>
      </c>
      <c r="G18" s="48" t="e">
        <f t="shared" si="1"/>
        <v>#DIV/0!</v>
      </c>
      <c r="H18" s="49" t="e">
        <f t="shared" si="2"/>
        <v>#DIV/0!</v>
      </c>
    </row>
    <row r="19" spans="1:8" ht="25.5">
      <c r="A19" s="9" t="s">
        <v>349</v>
      </c>
      <c r="B19" s="48"/>
      <c r="C19" s="48"/>
      <c r="D19" s="48"/>
      <c r="E19" s="48"/>
      <c r="F19" s="48">
        <f t="shared" si="0"/>
        <v>0</v>
      </c>
      <c r="G19" s="48" t="e">
        <f t="shared" si="1"/>
        <v>#DIV/0!</v>
      </c>
      <c r="H19" s="49" t="e">
        <f t="shared" si="2"/>
        <v>#DIV/0!</v>
      </c>
    </row>
    <row r="20" spans="1:8" ht="25.5">
      <c r="A20" s="9" t="s">
        <v>117</v>
      </c>
      <c r="B20" s="48">
        <v>32.5</v>
      </c>
      <c r="C20" s="48">
        <v>10</v>
      </c>
      <c r="D20" s="48">
        <v>32</v>
      </c>
      <c r="E20" s="48"/>
      <c r="F20" s="48"/>
      <c r="G20" s="48">
        <f t="shared" si="1"/>
        <v>98.46153846153847</v>
      </c>
      <c r="H20" s="49">
        <f t="shared" si="2"/>
        <v>320</v>
      </c>
    </row>
    <row r="21" spans="1:8" ht="15">
      <c r="A21" s="11" t="s">
        <v>36</v>
      </c>
      <c r="B21" s="50">
        <f>SUM(B10:B20)</f>
        <v>158.9</v>
      </c>
      <c r="C21" s="50">
        <f>SUM(C10:C20)</f>
        <v>44.5</v>
      </c>
      <c r="D21" s="50">
        <f>SUM(D10:D20)</f>
        <v>52.658</v>
      </c>
      <c r="E21" s="50">
        <f>SUM(E10:E19)</f>
        <v>23</v>
      </c>
      <c r="F21" s="50">
        <f>SUM(F10:F18)</f>
        <v>-2.3420000000000023</v>
      </c>
      <c r="G21" s="50">
        <f>D21/B21*100</f>
        <v>33.139081183134046</v>
      </c>
      <c r="H21" s="53">
        <f>D21/C21*100</f>
        <v>118.33258426966293</v>
      </c>
    </row>
    <row r="22" spans="1:8" ht="38.25">
      <c r="A22" s="9" t="s">
        <v>211</v>
      </c>
      <c r="B22" s="48">
        <v>131.4</v>
      </c>
      <c r="C22" s="48"/>
      <c r="D22" s="48">
        <v>43.6</v>
      </c>
      <c r="E22" s="48"/>
      <c r="F22" s="48"/>
      <c r="G22" s="48">
        <f>D22/B22*100</f>
        <v>33.181126331811264</v>
      </c>
      <c r="H22" s="49" t="e">
        <f>D22/C22*100</f>
        <v>#DIV/0!</v>
      </c>
    </row>
    <row r="23" spans="1:8" ht="38.25">
      <c r="A23" s="9" t="s">
        <v>212</v>
      </c>
      <c r="B23" s="48">
        <v>260.2</v>
      </c>
      <c r="C23" s="48"/>
      <c r="D23" s="48">
        <v>68</v>
      </c>
      <c r="E23" s="48"/>
      <c r="F23" s="48"/>
      <c r="G23" s="48">
        <f aca="true" t="shared" si="3" ref="G23:G30">D23/B23*100</f>
        <v>26.133743274404303</v>
      </c>
      <c r="H23" s="49" t="e">
        <f aca="true" t="shared" si="4" ref="H23:H30">D23/C23*100</f>
        <v>#DIV/0!</v>
      </c>
    </row>
    <row r="24" spans="1:8" ht="38.25">
      <c r="A24" s="9" t="s">
        <v>213</v>
      </c>
      <c r="B24" s="48">
        <v>799.8</v>
      </c>
      <c r="C24" s="48"/>
      <c r="D24" s="48">
        <v>410</v>
      </c>
      <c r="E24" s="48"/>
      <c r="F24" s="48"/>
      <c r="G24" s="48">
        <f t="shared" si="3"/>
        <v>51.26281570392598</v>
      </c>
      <c r="H24" s="49" t="e">
        <f t="shared" si="4"/>
        <v>#DIV/0!</v>
      </c>
    </row>
    <row r="25" spans="1:8" ht="63.75" hidden="1">
      <c r="A25" s="9" t="s">
        <v>277</v>
      </c>
      <c r="B25" s="48"/>
      <c r="C25" s="48"/>
      <c r="D25" s="48"/>
      <c r="E25" s="48"/>
      <c r="F25" s="48"/>
      <c r="G25" s="48" t="e">
        <f t="shared" si="3"/>
        <v>#DIV/0!</v>
      </c>
      <c r="H25" s="49" t="e">
        <f t="shared" si="4"/>
        <v>#DIV/0!</v>
      </c>
    </row>
    <row r="26" spans="1:8" ht="38.25" hidden="1">
      <c r="A26" s="9" t="s">
        <v>140</v>
      </c>
      <c r="B26" s="48"/>
      <c r="C26" s="48"/>
      <c r="D26" s="48"/>
      <c r="E26" s="48"/>
      <c r="F26" s="48"/>
      <c r="G26" s="48" t="e">
        <f t="shared" si="3"/>
        <v>#DIV/0!</v>
      </c>
      <c r="H26" s="49" t="e">
        <f t="shared" si="4"/>
        <v>#DIV/0!</v>
      </c>
    </row>
    <row r="27" spans="1:8" ht="25.5">
      <c r="A27" s="9" t="s">
        <v>396</v>
      </c>
      <c r="B27" s="48">
        <v>6534.8</v>
      </c>
      <c r="C27" s="48"/>
      <c r="D27" s="48">
        <v>0</v>
      </c>
      <c r="E27" s="48"/>
      <c r="F27" s="48"/>
      <c r="G27" s="48">
        <f t="shared" si="3"/>
        <v>0</v>
      </c>
      <c r="H27" s="49" t="e">
        <f t="shared" si="4"/>
        <v>#DIV/0!</v>
      </c>
    </row>
    <row r="28" spans="1:8" ht="51">
      <c r="A28" s="9" t="s">
        <v>214</v>
      </c>
      <c r="B28" s="48">
        <v>51.9</v>
      </c>
      <c r="C28" s="48"/>
      <c r="D28" s="48">
        <v>26</v>
      </c>
      <c r="E28" s="48"/>
      <c r="F28" s="48"/>
      <c r="G28" s="48">
        <f t="shared" si="3"/>
        <v>50.09633911368015</v>
      </c>
      <c r="H28" s="49" t="e">
        <f t="shared" si="4"/>
        <v>#DIV/0!</v>
      </c>
    </row>
    <row r="29" spans="1:8" ht="25.5">
      <c r="A29" s="9" t="s">
        <v>301</v>
      </c>
      <c r="B29" s="48">
        <v>111.72</v>
      </c>
      <c r="C29" s="48"/>
      <c r="D29" s="48">
        <v>33.516</v>
      </c>
      <c r="E29" s="48"/>
      <c r="F29" s="48"/>
      <c r="G29" s="48">
        <f t="shared" si="3"/>
        <v>30</v>
      </c>
      <c r="H29" s="49" t="e">
        <f t="shared" si="4"/>
        <v>#DIV/0!</v>
      </c>
    </row>
    <row r="30" spans="1:8" ht="25.5">
      <c r="A30" s="9" t="s">
        <v>118</v>
      </c>
      <c r="B30" s="48">
        <v>15.5</v>
      </c>
      <c r="C30" s="48"/>
      <c r="D30" s="48">
        <v>15.5</v>
      </c>
      <c r="E30" s="48"/>
      <c r="F30" s="48"/>
      <c r="G30" s="48">
        <f t="shared" si="3"/>
        <v>100</v>
      </c>
      <c r="H30" s="49" t="e">
        <f t="shared" si="4"/>
        <v>#DIV/0!</v>
      </c>
    </row>
    <row r="31" spans="1:8" ht="15">
      <c r="A31" s="11" t="s">
        <v>38</v>
      </c>
      <c r="B31" s="50">
        <f>SUM(B22:B30)</f>
        <v>7905.320000000001</v>
      </c>
      <c r="C31" s="50">
        <f>SUM(C22:C29)</f>
        <v>0</v>
      </c>
      <c r="D31" s="50">
        <f>SUM(D22:D30)</f>
        <v>596.616</v>
      </c>
      <c r="E31" s="50">
        <f>SUM(E22:E29)</f>
        <v>0</v>
      </c>
      <c r="F31" s="50"/>
      <c r="G31" s="50">
        <f>D31/B31*100</f>
        <v>7.547018969504079</v>
      </c>
      <c r="H31" s="53" t="e">
        <f>D31/C31*100</f>
        <v>#DIV/0!</v>
      </c>
    </row>
    <row r="32" spans="1:8" ht="15">
      <c r="A32" s="11" t="s">
        <v>39</v>
      </c>
      <c r="B32" s="50">
        <f>B31+B21</f>
        <v>8064.22</v>
      </c>
      <c r="C32" s="50">
        <f>C31+C21</f>
        <v>44.5</v>
      </c>
      <c r="D32" s="50">
        <f>D31+D21</f>
        <v>649.274</v>
      </c>
      <c r="E32" s="50">
        <f>E31+E21</f>
        <v>23</v>
      </c>
      <c r="F32" s="50"/>
      <c r="G32" s="50">
        <f>D32/B32*100</f>
        <v>8.051293243487901</v>
      </c>
      <c r="H32" s="53">
        <f>D32/C32*100</f>
        <v>1459.0426966292134</v>
      </c>
    </row>
    <row r="34" s="45" customFormat="1" ht="14.25">
      <c r="A34" s="44"/>
    </row>
    <row r="35" s="45" customFormat="1" ht="14.25">
      <c r="A35" s="44" t="s">
        <v>312</v>
      </c>
    </row>
    <row r="36" spans="1:2" ht="12.75">
      <c r="A36" s="2" t="s">
        <v>313</v>
      </c>
      <c r="B36" t="s">
        <v>202</v>
      </c>
    </row>
    <row r="37" s="47" customFormat="1" ht="12">
      <c r="A37" s="46" t="s">
        <v>104</v>
      </c>
    </row>
  </sheetData>
  <mergeCells count="11">
    <mergeCell ref="E7:E8"/>
    <mergeCell ref="A1:H1"/>
    <mergeCell ref="F7:F8"/>
    <mergeCell ref="C7:C8"/>
    <mergeCell ref="G7:H7"/>
    <mergeCell ref="A3:G3"/>
    <mergeCell ref="A4:G4"/>
    <mergeCell ref="D6:G6"/>
    <mergeCell ref="A7:A8"/>
    <mergeCell ref="B7:B8"/>
    <mergeCell ref="D7:D8"/>
  </mergeCells>
  <printOptions horizontalCentered="1"/>
  <pageMargins left="0.3937007874015748" right="0.1968503937007874" top="0.3937007874015748" bottom="0.3937007874015748" header="0.5118110236220472" footer="0.5118110236220472"/>
  <pageSetup horizontalDpi="600" verticalDpi="600" orientation="portrait" paperSize="9" scale="6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9"/>
  <sheetViews>
    <sheetView showGridLines="0" zoomScale="75" zoomScaleNormal="75" workbookViewId="0" topLeftCell="A16">
      <selection activeCell="A24" sqref="A24"/>
    </sheetView>
  </sheetViews>
  <sheetFormatPr defaultColWidth="9.00390625" defaultRowHeight="12.75"/>
  <cols>
    <col min="1" max="1" width="57.875" style="10" customWidth="1"/>
    <col min="2" max="3" width="15.125" style="0" customWidth="1"/>
    <col min="4" max="4" width="15.875" style="0" customWidth="1"/>
    <col min="5" max="5" width="14.875" style="0" customWidth="1"/>
    <col min="6" max="6" width="14.25390625" style="0" customWidth="1"/>
    <col min="7" max="7" width="11.375" style="0" customWidth="1"/>
    <col min="8" max="8" width="11.625" style="0" customWidth="1"/>
  </cols>
  <sheetData>
    <row r="1" spans="1:9" ht="15" customHeight="1">
      <c r="A1" s="112" t="s">
        <v>285</v>
      </c>
      <c r="B1" s="112"/>
      <c r="C1" s="112"/>
      <c r="D1" s="112"/>
      <c r="E1" s="112"/>
      <c r="F1" s="112"/>
      <c r="G1" s="112"/>
      <c r="H1" s="112"/>
      <c r="I1" s="43"/>
    </row>
    <row r="2" spans="1:8" ht="15">
      <c r="A2" s="1"/>
      <c r="B2" s="1"/>
      <c r="C2" s="1"/>
      <c r="D2" s="2"/>
      <c r="E2" s="2"/>
      <c r="F2" s="2"/>
      <c r="G2" s="2"/>
      <c r="H2" s="2"/>
    </row>
    <row r="3" spans="1:8" ht="18">
      <c r="A3" s="108" t="s">
        <v>48</v>
      </c>
      <c r="B3" s="108"/>
      <c r="C3" s="108"/>
      <c r="D3" s="108"/>
      <c r="E3" s="108"/>
      <c r="F3" s="108"/>
      <c r="G3" s="108"/>
      <c r="H3" s="2"/>
    </row>
    <row r="4" spans="1:8" ht="18">
      <c r="A4" s="108" t="s">
        <v>302</v>
      </c>
      <c r="B4" s="108"/>
      <c r="C4" s="108"/>
      <c r="D4" s="108"/>
      <c r="E4" s="108"/>
      <c r="F4" s="108"/>
      <c r="G4" s="108"/>
      <c r="H4" s="2"/>
    </row>
    <row r="5" spans="1:8" ht="18">
      <c r="A5" s="3"/>
      <c r="B5" s="3"/>
      <c r="C5" s="3"/>
      <c r="D5" s="3"/>
      <c r="E5" s="3"/>
      <c r="F5" s="3"/>
      <c r="G5" s="3"/>
      <c r="H5" s="2"/>
    </row>
    <row r="6" spans="1:8" ht="12.75">
      <c r="A6" s="8"/>
      <c r="B6" s="4"/>
      <c r="C6" s="4"/>
      <c r="D6" s="109" t="s">
        <v>286</v>
      </c>
      <c r="E6" s="109"/>
      <c r="F6" s="109"/>
      <c r="G6" s="109"/>
      <c r="H6" s="2"/>
    </row>
    <row r="7" spans="1:8" ht="31.5" customHeight="1">
      <c r="A7" s="110" t="s">
        <v>287</v>
      </c>
      <c r="B7" s="100" t="s">
        <v>288</v>
      </c>
      <c r="C7" s="100" t="s">
        <v>392</v>
      </c>
      <c r="D7" s="100" t="s">
        <v>289</v>
      </c>
      <c r="E7" s="102" t="s">
        <v>303</v>
      </c>
      <c r="F7" s="102" t="s">
        <v>12</v>
      </c>
      <c r="G7" s="106" t="s">
        <v>142</v>
      </c>
      <c r="H7" s="107"/>
    </row>
    <row r="8" spans="1:8" ht="15.75" customHeight="1">
      <c r="A8" s="111"/>
      <c r="B8" s="101"/>
      <c r="C8" s="101"/>
      <c r="D8" s="101"/>
      <c r="E8" s="103"/>
      <c r="F8" s="103"/>
      <c r="G8" s="6" t="s">
        <v>56</v>
      </c>
      <c r="H8" s="36" t="s">
        <v>293</v>
      </c>
    </row>
    <row r="9" spans="1:8" ht="15.75" customHeight="1">
      <c r="A9" s="30">
        <v>1</v>
      </c>
      <c r="B9" s="31" t="s">
        <v>27</v>
      </c>
      <c r="C9" s="32">
        <v>3</v>
      </c>
      <c r="D9" s="31" t="s">
        <v>28</v>
      </c>
      <c r="E9" s="32">
        <v>5</v>
      </c>
      <c r="F9" s="32">
        <v>6</v>
      </c>
      <c r="G9" s="33" t="s">
        <v>10</v>
      </c>
      <c r="H9" s="33" t="s">
        <v>264</v>
      </c>
    </row>
    <row r="10" spans="1:8" ht="83.25" customHeight="1">
      <c r="A10" s="9" t="s">
        <v>90</v>
      </c>
      <c r="B10" s="48">
        <v>106.9</v>
      </c>
      <c r="C10" s="48">
        <v>42.1</v>
      </c>
      <c r="D10" s="48">
        <v>51.888</v>
      </c>
      <c r="E10" s="48">
        <v>22.7</v>
      </c>
      <c r="F10" s="48">
        <f>D10-E10</f>
        <v>29.188</v>
      </c>
      <c r="G10" s="48">
        <f>D10/B10*100</f>
        <v>48.53882132834425</v>
      </c>
      <c r="H10" s="49">
        <f>D10/C10*100</f>
        <v>123.24940617577195</v>
      </c>
    </row>
    <row r="11" spans="1:8" ht="52.5" customHeight="1">
      <c r="A11" s="9" t="s">
        <v>144</v>
      </c>
      <c r="B11" s="48">
        <v>84.7</v>
      </c>
      <c r="C11" s="48">
        <v>27.5</v>
      </c>
      <c r="D11" s="48">
        <v>2.331</v>
      </c>
      <c r="E11" s="48">
        <v>0.1</v>
      </c>
      <c r="F11" s="48">
        <f aca="true" t="shared" si="0" ref="F11:F18">D11-E11</f>
        <v>2.231</v>
      </c>
      <c r="G11" s="48">
        <f aca="true" t="shared" si="1" ref="G11:G19">D11/B11*100</f>
        <v>2.7520661157024793</v>
      </c>
      <c r="H11" s="49">
        <f aca="true" t="shared" si="2" ref="H11:H19">D11/C11*100</f>
        <v>8.476363636363637</v>
      </c>
    </row>
    <row r="12" spans="1:8" ht="63.75">
      <c r="A12" s="9" t="s">
        <v>148</v>
      </c>
      <c r="B12" s="48">
        <v>32.6</v>
      </c>
      <c r="C12" s="48">
        <v>18.5</v>
      </c>
      <c r="D12" s="48">
        <v>1.461</v>
      </c>
      <c r="E12" s="48">
        <v>4.9</v>
      </c>
      <c r="F12" s="48">
        <f t="shared" si="0"/>
        <v>-3.439</v>
      </c>
      <c r="G12" s="48">
        <f t="shared" si="1"/>
        <v>4.48159509202454</v>
      </c>
      <c r="H12" s="49">
        <f t="shared" si="2"/>
        <v>7.897297297297298</v>
      </c>
    </row>
    <row r="13" spans="1:8" ht="63.75">
      <c r="A13" s="9" t="s">
        <v>187</v>
      </c>
      <c r="B13" s="48">
        <v>23.1</v>
      </c>
      <c r="C13" s="48"/>
      <c r="D13" s="48">
        <v>6.059</v>
      </c>
      <c r="E13" s="48">
        <v>12.1</v>
      </c>
      <c r="F13" s="48">
        <f t="shared" si="0"/>
        <v>-6.0409999999999995</v>
      </c>
      <c r="G13" s="48">
        <f t="shared" si="1"/>
        <v>26.22943722943723</v>
      </c>
      <c r="H13" s="49" t="e">
        <f t="shared" si="2"/>
        <v>#DIV/0!</v>
      </c>
    </row>
    <row r="14" spans="1:8" ht="63.75">
      <c r="A14" s="20" t="s">
        <v>215</v>
      </c>
      <c r="B14" s="48">
        <v>8</v>
      </c>
      <c r="C14" s="48">
        <v>2.7</v>
      </c>
      <c r="D14" s="48">
        <v>1.3</v>
      </c>
      <c r="E14" s="48">
        <v>2.9</v>
      </c>
      <c r="F14" s="48">
        <f t="shared" si="0"/>
        <v>-1.5999999999999999</v>
      </c>
      <c r="G14" s="48">
        <f t="shared" si="1"/>
        <v>16.25</v>
      </c>
      <c r="H14" s="49">
        <f t="shared" si="2"/>
        <v>48.148148148148145</v>
      </c>
    </row>
    <row r="15" spans="1:8" ht="76.5">
      <c r="A15" s="9" t="s">
        <v>98</v>
      </c>
      <c r="B15" s="48">
        <v>44.4</v>
      </c>
      <c r="C15" s="48">
        <v>11.3</v>
      </c>
      <c r="D15" s="48">
        <v>10.419</v>
      </c>
      <c r="E15" s="48">
        <v>8</v>
      </c>
      <c r="F15" s="48">
        <f t="shared" si="0"/>
        <v>2.4190000000000005</v>
      </c>
      <c r="G15" s="48">
        <f t="shared" si="1"/>
        <v>23.466216216216218</v>
      </c>
      <c r="H15" s="49">
        <f t="shared" si="2"/>
        <v>92.20353982300885</v>
      </c>
    </row>
    <row r="16" spans="1:8" ht="63.75">
      <c r="A16" s="9" t="s">
        <v>73</v>
      </c>
      <c r="B16" s="48"/>
      <c r="C16" s="48"/>
      <c r="D16" s="48"/>
      <c r="E16" s="48"/>
      <c r="F16" s="48">
        <f t="shared" si="0"/>
        <v>0</v>
      </c>
      <c r="G16" s="48" t="e">
        <f t="shared" si="1"/>
        <v>#DIV/0!</v>
      </c>
      <c r="H16" s="49" t="e">
        <f t="shared" si="2"/>
        <v>#DIV/0!</v>
      </c>
    </row>
    <row r="17" spans="1:8" ht="76.5">
      <c r="A17" s="9" t="s">
        <v>305</v>
      </c>
      <c r="B17" s="48">
        <v>1.9</v>
      </c>
      <c r="C17" s="48">
        <v>0.3</v>
      </c>
      <c r="D17" s="48"/>
      <c r="E17" s="48">
        <v>0.7</v>
      </c>
      <c r="F17" s="48">
        <f t="shared" si="0"/>
        <v>-0.7</v>
      </c>
      <c r="G17" s="48">
        <f t="shared" si="1"/>
        <v>0</v>
      </c>
      <c r="H17" s="49">
        <f t="shared" si="2"/>
        <v>0</v>
      </c>
    </row>
    <row r="18" spans="1:8" ht="38.25">
      <c r="A18" s="9" t="s">
        <v>216</v>
      </c>
      <c r="B18" s="48"/>
      <c r="C18" s="48"/>
      <c r="D18" s="48"/>
      <c r="E18" s="48"/>
      <c r="F18" s="48">
        <f t="shared" si="0"/>
        <v>0</v>
      </c>
      <c r="G18" s="48" t="e">
        <f t="shared" si="1"/>
        <v>#DIV/0!</v>
      </c>
      <c r="H18" s="49" t="e">
        <f t="shared" si="2"/>
        <v>#DIV/0!</v>
      </c>
    </row>
    <row r="19" spans="1:8" ht="25.5">
      <c r="A19" s="9" t="s">
        <v>328</v>
      </c>
      <c r="B19" s="48"/>
      <c r="C19" s="48"/>
      <c r="D19" s="48"/>
      <c r="E19" s="48"/>
      <c r="F19" s="48"/>
      <c r="G19" s="48" t="e">
        <f t="shared" si="1"/>
        <v>#DIV/0!</v>
      </c>
      <c r="H19" s="49" t="e">
        <f t="shared" si="2"/>
        <v>#DIV/0!</v>
      </c>
    </row>
    <row r="20" spans="1:8" ht="15.75">
      <c r="A20" s="11" t="s">
        <v>36</v>
      </c>
      <c r="B20" s="50">
        <f>SUM(B10:B19)</f>
        <v>301.59999999999997</v>
      </c>
      <c r="C20" s="50">
        <f>SUM(C10:C18)</f>
        <v>102.39999999999999</v>
      </c>
      <c r="D20" s="50">
        <f>SUM(D10:D19)</f>
        <v>73.458</v>
      </c>
      <c r="E20" s="50">
        <f>SUM(E10:E18)</f>
        <v>51.400000000000006</v>
      </c>
      <c r="F20" s="50">
        <f>SUM(F10:F18)</f>
        <v>22.057999999999996</v>
      </c>
      <c r="G20" s="51">
        <f>D20/B20*100</f>
        <v>24.35610079575597</v>
      </c>
      <c r="H20" s="52">
        <f>D20/C20*100</f>
        <v>71.736328125</v>
      </c>
    </row>
    <row r="21" spans="1:8" ht="27" customHeight="1">
      <c r="A21" s="9" t="s">
        <v>217</v>
      </c>
      <c r="B21" s="48">
        <v>156.4</v>
      </c>
      <c r="C21" s="48"/>
      <c r="D21" s="48">
        <v>52</v>
      </c>
      <c r="E21" s="48"/>
      <c r="F21" s="48"/>
      <c r="G21" s="48">
        <f>D21/B21*100</f>
        <v>33.248081841432224</v>
      </c>
      <c r="H21" s="49" t="e">
        <f>D21/C21*100</f>
        <v>#DIV/0!</v>
      </c>
    </row>
    <row r="22" spans="1:8" ht="25.5">
      <c r="A22" s="9" t="s">
        <v>218</v>
      </c>
      <c r="B22" s="48">
        <v>735</v>
      </c>
      <c r="C22" s="48"/>
      <c r="D22" s="48">
        <v>266.6</v>
      </c>
      <c r="E22" s="48"/>
      <c r="F22" s="48"/>
      <c r="G22" s="48">
        <f aca="true" t="shared" si="3" ref="G22:G27">D22/B22*100</f>
        <v>36.272108843537424</v>
      </c>
      <c r="H22" s="49" t="e">
        <f aca="true" t="shared" si="4" ref="H22:H27">D22/C22*100</f>
        <v>#DIV/0!</v>
      </c>
    </row>
    <row r="23" spans="1:8" ht="38.25">
      <c r="A23" s="9" t="s">
        <v>221</v>
      </c>
      <c r="B23" s="48">
        <v>67.4</v>
      </c>
      <c r="C23" s="48"/>
      <c r="D23" s="48">
        <v>22.2</v>
      </c>
      <c r="E23" s="48"/>
      <c r="F23" s="48"/>
      <c r="G23" s="48">
        <f t="shared" si="3"/>
        <v>32.937685459940646</v>
      </c>
      <c r="H23" s="49" t="e">
        <f t="shared" si="4"/>
        <v>#DIV/0!</v>
      </c>
    </row>
    <row r="24" spans="1:8" ht="25.5">
      <c r="A24" s="9" t="s">
        <v>397</v>
      </c>
      <c r="B24" s="48">
        <v>4</v>
      </c>
      <c r="C24" s="48"/>
      <c r="D24" s="48"/>
      <c r="E24" s="48"/>
      <c r="F24" s="48"/>
      <c r="G24" s="48">
        <f t="shared" si="3"/>
        <v>0</v>
      </c>
      <c r="H24" s="49" t="e">
        <f t="shared" si="4"/>
        <v>#DIV/0!</v>
      </c>
    </row>
    <row r="25" spans="1:8" ht="51" hidden="1">
      <c r="A25" s="9" t="s">
        <v>126</v>
      </c>
      <c r="B25" s="48"/>
      <c r="C25" s="48"/>
      <c r="D25" s="48"/>
      <c r="E25" s="48"/>
      <c r="F25" s="48"/>
      <c r="G25" s="48" t="e">
        <f t="shared" si="3"/>
        <v>#DIV/0!</v>
      </c>
      <c r="H25" s="49" t="e">
        <f t="shared" si="4"/>
        <v>#DIV/0!</v>
      </c>
    </row>
    <row r="26" spans="1:8" ht="51">
      <c r="A26" s="9" t="s">
        <v>222</v>
      </c>
      <c r="B26" s="48">
        <v>51.9</v>
      </c>
      <c r="C26" s="48"/>
      <c r="D26" s="48">
        <v>26</v>
      </c>
      <c r="E26" s="48"/>
      <c r="F26" s="48"/>
      <c r="G26" s="48">
        <f t="shared" si="3"/>
        <v>50.09633911368015</v>
      </c>
      <c r="H26" s="49" t="e">
        <f t="shared" si="4"/>
        <v>#DIV/0!</v>
      </c>
    </row>
    <row r="27" spans="1:8" ht="25.5">
      <c r="A27" s="9" t="s">
        <v>307</v>
      </c>
      <c r="B27" s="48"/>
      <c r="C27" s="48"/>
      <c r="D27" s="48"/>
      <c r="E27" s="48"/>
      <c r="F27" s="48"/>
      <c r="G27" s="48" t="e">
        <f t="shared" si="3"/>
        <v>#DIV/0!</v>
      </c>
      <c r="H27" s="49" t="e">
        <f t="shared" si="4"/>
        <v>#DIV/0!</v>
      </c>
    </row>
    <row r="28" spans="1:8" ht="15.75">
      <c r="A28" s="11" t="s">
        <v>38</v>
      </c>
      <c r="B28" s="50">
        <f>SUM(B21:B27)</f>
        <v>1014.6999999999999</v>
      </c>
      <c r="C28" s="50">
        <f>SUM(C21:C26)</f>
        <v>0</v>
      </c>
      <c r="D28" s="50">
        <f>SUM(D21:D27)</f>
        <v>366.8</v>
      </c>
      <c r="E28" s="50">
        <f>SUM(E21:E26)</f>
        <v>0</v>
      </c>
      <c r="F28" s="50"/>
      <c r="G28" s="51">
        <f>D28/B28*100</f>
        <v>36.14861535429191</v>
      </c>
      <c r="H28" s="52" t="e">
        <f>D28/C28*100</f>
        <v>#DIV/0!</v>
      </c>
    </row>
    <row r="29" spans="1:8" ht="15.75">
      <c r="A29" s="11" t="s">
        <v>39</v>
      </c>
      <c r="B29" s="50">
        <f>B28+B20</f>
        <v>1316.3</v>
      </c>
      <c r="C29" s="50">
        <f>C28+C20</f>
        <v>102.39999999999999</v>
      </c>
      <c r="D29" s="50">
        <f>D28+D20</f>
        <v>440.25800000000004</v>
      </c>
      <c r="E29" s="50">
        <f>E28+E20</f>
        <v>51.400000000000006</v>
      </c>
      <c r="F29" s="50"/>
      <c r="G29" s="51">
        <f>D29/B29*100</f>
        <v>33.44663070728558</v>
      </c>
      <c r="H29" s="52">
        <f>D29/C29*100</f>
        <v>429.93945312500006</v>
      </c>
    </row>
    <row r="30" spans="2:8" ht="12.75">
      <c r="B30" s="7"/>
      <c r="C30" s="7"/>
      <c r="D30" s="7"/>
      <c r="E30" s="7"/>
      <c r="F30" s="7"/>
      <c r="G30" s="7"/>
      <c r="H30" s="2"/>
    </row>
    <row r="31" spans="2:8" ht="12.75">
      <c r="B31" s="2"/>
      <c r="C31" s="2"/>
      <c r="D31" s="2"/>
      <c r="E31" s="2"/>
      <c r="F31" s="2"/>
      <c r="G31" s="2"/>
      <c r="H31" s="2"/>
    </row>
    <row r="33" s="45" customFormat="1" ht="14.25">
      <c r="A33" s="44"/>
    </row>
    <row r="34" s="45" customFormat="1" ht="14.25">
      <c r="A34" s="44" t="s">
        <v>312</v>
      </c>
    </row>
    <row r="35" spans="1:2" ht="12.75">
      <c r="A35" s="2" t="s">
        <v>313</v>
      </c>
      <c r="B35" t="s">
        <v>202</v>
      </c>
    </row>
    <row r="36" ht="12.75">
      <c r="A36" s="2"/>
    </row>
    <row r="37" ht="12.75">
      <c r="A37" s="2"/>
    </row>
    <row r="38" ht="12.75">
      <c r="A38" s="2"/>
    </row>
    <row r="39" s="47" customFormat="1" ht="12">
      <c r="A39" s="46" t="s">
        <v>104</v>
      </c>
    </row>
  </sheetData>
  <mergeCells count="11">
    <mergeCell ref="E7:E8"/>
    <mergeCell ref="A1:H1"/>
    <mergeCell ref="F7:F8"/>
    <mergeCell ref="C7:C8"/>
    <mergeCell ref="G7:H7"/>
    <mergeCell ref="A3:G3"/>
    <mergeCell ref="A4:G4"/>
    <mergeCell ref="D6:G6"/>
    <mergeCell ref="A7:A8"/>
    <mergeCell ref="B7:B8"/>
    <mergeCell ref="D7:D8"/>
  </mergeCells>
  <printOptions horizontalCentered="1"/>
  <pageMargins left="0.3937007874015748" right="0.1968503937007874" top="0.3937007874015748" bottom="0.3937007874015748" header="0.5118110236220472" footer="0.5118110236220472"/>
  <pageSetup horizontalDpi="600" verticalDpi="600" orientation="portrait" paperSize="9" scale="6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41"/>
  <sheetViews>
    <sheetView showGridLines="0" zoomScale="75" zoomScaleNormal="75" workbookViewId="0" topLeftCell="A16">
      <selection activeCell="A25" sqref="A25"/>
    </sheetView>
  </sheetViews>
  <sheetFormatPr defaultColWidth="9.00390625" defaultRowHeight="12.75"/>
  <cols>
    <col min="1" max="1" width="52.125" style="10" customWidth="1"/>
    <col min="2" max="2" width="15.00390625" style="0" customWidth="1"/>
    <col min="3" max="3" width="14.875" style="0" customWidth="1"/>
    <col min="4" max="6" width="15.875" style="0" customWidth="1"/>
    <col min="7" max="7" width="14.375" style="0" customWidth="1"/>
    <col min="8" max="8" width="11.875" style="0" customWidth="1"/>
  </cols>
  <sheetData>
    <row r="1" spans="1:9" ht="15" customHeight="1">
      <c r="A1" s="112" t="s">
        <v>285</v>
      </c>
      <c r="B1" s="112"/>
      <c r="C1" s="112"/>
      <c r="D1" s="112"/>
      <c r="E1" s="112"/>
      <c r="F1" s="112"/>
      <c r="G1" s="112"/>
      <c r="H1" s="112"/>
      <c r="I1" s="43"/>
    </row>
    <row r="2" spans="1:8" ht="15">
      <c r="A2" s="1"/>
      <c r="B2" s="1"/>
      <c r="C2" s="1"/>
      <c r="D2" s="2"/>
      <c r="E2" s="2"/>
      <c r="F2" s="2"/>
      <c r="G2" s="2"/>
      <c r="H2" s="2"/>
    </row>
    <row r="3" spans="1:8" ht="18">
      <c r="A3" s="108" t="s">
        <v>49</v>
      </c>
      <c r="B3" s="108"/>
      <c r="C3" s="108"/>
      <c r="D3" s="108"/>
      <c r="E3" s="108"/>
      <c r="F3" s="108"/>
      <c r="G3" s="108"/>
      <c r="H3" s="2"/>
    </row>
    <row r="4" spans="1:8" ht="18">
      <c r="A4" s="108" t="s">
        <v>302</v>
      </c>
      <c r="B4" s="108"/>
      <c r="C4" s="108"/>
      <c r="D4" s="108"/>
      <c r="E4" s="108"/>
      <c r="F4" s="108"/>
      <c r="G4" s="108"/>
      <c r="H4" s="2"/>
    </row>
    <row r="5" spans="1:8" ht="18">
      <c r="A5" s="3"/>
      <c r="B5" s="3"/>
      <c r="C5" s="3"/>
      <c r="D5" s="3"/>
      <c r="E5" s="3"/>
      <c r="F5" s="3"/>
      <c r="G5" s="3"/>
      <c r="H5" s="2"/>
    </row>
    <row r="6" spans="1:8" ht="12.75">
      <c r="A6" s="8"/>
      <c r="B6" s="4"/>
      <c r="C6" s="4"/>
      <c r="D6" s="109" t="s">
        <v>286</v>
      </c>
      <c r="E6" s="109"/>
      <c r="F6" s="109"/>
      <c r="G6" s="109"/>
      <c r="H6" s="2"/>
    </row>
    <row r="7" spans="1:8" ht="32.25" customHeight="1">
      <c r="A7" s="110" t="s">
        <v>287</v>
      </c>
      <c r="B7" s="100" t="s">
        <v>288</v>
      </c>
      <c r="C7" s="100" t="s">
        <v>392</v>
      </c>
      <c r="D7" s="100" t="s">
        <v>289</v>
      </c>
      <c r="E7" s="102" t="s">
        <v>303</v>
      </c>
      <c r="F7" s="102" t="s">
        <v>12</v>
      </c>
      <c r="G7" s="106" t="s">
        <v>142</v>
      </c>
      <c r="H7" s="107"/>
    </row>
    <row r="8" spans="1:8" ht="18" customHeight="1">
      <c r="A8" s="111"/>
      <c r="B8" s="101"/>
      <c r="C8" s="101"/>
      <c r="D8" s="101"/>
      <c r="E8" s="103"/>
      <c r="F8" s="103"/>
      <c r="G8" s="6" t="s">
        <v>56</v>
      </c>
      <c r="H8" s="36" t="s">
        <v>293</v>
      </c>
    </row>
    <row r="9" spans="1:8" ht="18" customHeight="1">
      <c r="A9" s="30">
        <v>1</v>
      </c>
      <c r="B9" s="31" t="s">
        <v>27</v>
      </c>
      <c r="C9" s="32">
        <v>3</v>
      </c>
      <c r="D9" s="31" t="s">
        <v>28</v>
      </c>
      <c r="E9" s="32">
        <v>5</v>
      </c>
      <c r="F9" s="32">
        <v>6</v>
      </c>
      <c r="G9" s="33" t="s">
        <v>10</v>
      </c>
      <c r="H9" s="33" t="s">
        <v>264</v>
      </c>
    </row>
    <row r="10" spans="1:8" ht="76.5">
      <c r="A10" s="9" t="s">
        <v>90</v>
      </c>
      <c r="B10" s="48">
        <v>215.3</v>
      </c>
      <c r="C10" s="48">
        <v>88</v>
      </c>
      <c r="D10" s="48">
        <v>78.276</v>
      </c>
      <c r="E10" s="48">
        <v>57</v>
      </c>
      <c r="F10" s="48">
        <f>D10-E10</f>
        <v>21.275999999999996</v>
      </c>
      <c r="G10" s="48">
        <f>D10/B10*100</f>
        <v>36.356711565257775</v>
      </c>
      <c r="H10" s="49">
        <f>D10/C10*100</f>
        <v>88.94999999999999</v>
      </c>
    </row>
    <row r="11" spans="1:8" ht="25.5" hidden="1">
      <c r="A11" s="9" t="s">
        <v>379</v>
      </c>
      <c r="B11" s="48"/>
      <c r="C11" s="48"/>
      <c r="D11" s="48"/>
      <c r="E11" s="48"/>
      <c r="F11" s="48">
        <f aca="true" t="shared" si="0" ref="F11:F19">D11-E11</f>
        <v>0</v>
      </c>
      <c r="G11" s="48" t="e">
        <f aca="true" t="shared" si="1" ref="G11:G20">D11/B11*100</f>
        <v>#DIV/0!</v>
      </c>
      <c r="H11" s="49" t="e">
        <f aca="true" t="shared" si="2" ref="H11:H20">D11/C11*100</f>
        <v>#DIV/0!</v>
      </c>
    </row>
    <row r="12" spans="1:8" ht="51">
      <c r="A12" s="9" t="s">
        <v>144</v>
      </c>
      <c r="B12" s="48">
        <v>47.9</v>
      </c>
      <c r="C12" s="48"/>
      <c r="D12" s="48">
        <v>1.238</v>
      </c>
      <c r="E12" s="48">
        <v>0.1</v>
      </c>
      <c r="F12" s="48">
        <f t="shared" si="0"/>
        <v>1.138</v>
      </c>
      <c r="G12" s="48">
        <f t="shared" si="1"/>
        <v>2.58455114822547</v>
      </c>
      <c r="H12" s="49" t="e">
        <f t="shared" si="2"/>
        <v>#DIV/0!</v>
      </c>
    </row>
    <row r="13" spans="1:8" ht="76.5">
      <c r="A13" s="9" t="s">
        <v>148</v>
      </c>
      <c r="B13" s="48">
        <v>73</v>
      </c>
      <c r="C13" s="48">
        <v>73</v>
      </c>
      <c r="D13" s="48">
        <v>74.864</v>
      </c>
      <c r="E13" s="48">
        <v>1.1</v>
      </c>
      <c r="F13" s="48">
        <f t="shared" si="0"/>
        <v>73.76400000000001</v>
      </c>
      <c r="G13" s="48">
        <f t="shared" si="1"/>
        <v>102.55342465753425</v>
      </c>
      <c r="H13" s="49">
        <f t="shared" si="2"/>
        <v>102.55342465753425</v>
      </c>
    </row>
    <row r="14" spans="1:8" ht="76.5">
      <c r="A14" s="20" t="s">
        <v>223</v>
      </c>
      <c r="B14" s="48">
        <v>2.6</v>
      </c>
      <c r="C14" s="48">
        <v>1.2</v>
      </c>
      <c r="D14" s="48">
        <v>0.5</v>
      </c>
      <c r="E14" s="48">
        <v>1.2</v>
      </c>
      <c r="F14" s="48">
        <f t="shared" si="0"/>
        <v>-0.7</v>
      </c>
      <c r="G14" s="48">
        <f t="shared" si="1"/>
        <v>19.23076923076923</v>
      </c>
      <c r="H14" s="49">
        <f t="shared" si="2"/>
        <v>41.66666666666667</v>
      </c>
    </row>
    <row r="15" spans="1:8" ht="89.25">
      <c r="A15" s="9" t="s">
        <v>98</v>
      </c>
      <c r="B15" s="48">
        <v>34.1</v>
      </c>
      <c r="C15" s="48">
        <v>7.5</v>
      </c>
      <c r="D15" s="48">
        <v>3.805</v>
      </c>
      <c r="E15" s="48">
        <v>5.7</v>
      </c>
      <c r="F15" s="48">
        <f t="shared" si="0"/>
        <v>-1.895</v>
      </c>
      <c r="G15" s="48">
        <f t="shared" si="1"/>
        <v>11.158357771260997</v>
      </c>
      <c r="H15" s="49">
        <f t="shared" si="2"/>
        <v>50.73333333333333</v>
      </c>
    </row>
    <row r="16" spans="1:8" ht="63.75">
      <c r="A16" s="9" t="s">
        <v>236</v>
      </c>
      <c r="B16" s="48">
        <v>83</v>
      </c>
      <c r="C16" s="48">
        <v>42.9</v>
      </c>
      <c r="D16" s="48">
        <v>23.322</v>
      </c>
      <c r="E16" s="48">
        <v>26</v>
      </c>
      <c r="F16" s="48">
        <f t="shared" si="0"/>
        <v>-2.678000000000001</v>
      </c>
      <c r="G16" s="48">
        <f t="shared" si="1"/>
        <v>28.09879518072289</v>
      </c>
      <c r="H16" s="49">
        <f t="shared" si="2"/>
        <v>54.36363636363636</v>
      </c>
    </row>
    <row r="17" spans="1:8" ht="51">
      <c r="A17" s="9" t="s">
        <v>74</v>
      </c>
      <c r="B17" s="48"/>
      <c r="C17" s="48"/>
      <c r="D17" s="48"/>
      <c r="E17" s="48"/>
      <c r="F17" s="48"/>
      <c r="G17" s="48" t="e">
        <f t="shared" si="1"/>
        <v>#DIV/0!</v>
      </c>
      <c r="H17" s="49" t="e">
        <f t="shared" si="2"/>
        <v>#DIV/0!</v>
      </c>
    </row>
    <row r="18" spans="1:8" ht="25.5">
      <c r="A18" s="9" t="s">
        <v>329</v>
      </c>
      <c r="B18" s="48"/>
      <c r="C18" s="48"/>
      <c r="D18" s="48"/>
      <c r="E18" s="48"/>
      <c r="F18" s="48"/>
      <c r="G18" s="48" t="e">
        <f t="shared" si="1"/>
        <v>#DIV/0!</v>
      </c>
      <c r="H18" s="49" t="e">
        <f t="shared" si="2"/>
        <v>#DIV/0!</v>
      </c>
    </row>
    <row r="19" spans="1:8" ht="25.5">
      <c r="A19" s="9" t="s">
        <v>375</v>
      </c>
      <c r="B19" s="48"/>
      <c r="C19" s="48"/>
      <c r="D19" s="48"/>
      <c r="E19" s="48">
        <v>27</v>
      </c>
      <c r="F19" s="48">
        <f t="shared" si="0"/>
        <v>-27</v>
      </c>
      <c r="G19" s="48" t="e">
        <f t="shared" si="1"/>
        <v>#DIV/0!</v>
      </c>
      <c r="H19" s="49" t="e">
        <f t="shared" si="2"/>
        <v>#DIV/0!</v>
      </c>
    </row>
    <row r="20" spans="1:8" ht="25.5">
      <c r="A20" s="9" t="s">
        <v>330</v>
      </c>
      <c r="B20" s="48">
        <v>58.5</v>
      </c>
      <c r="C20" s="48">
        <v>24.5</v>
      </c>
      <c r="D20" s="48">
        <v>16.5</v>
      </c>
      <c r="E20" s="48"/>
      <c r="F20" s="48"/>
      <c r="G20" s="48">
        <f t="shared" si="1"/>
        <v>28.205128205128204</v>
      </c>
      <c r="H20" s="49">
        <f t="shared" si="2"/>
        <v>67.3469387755102</v>
      </c>
    </row>
    <row r="21" spans="1:8" ht="15">
      <c r="A21" s="11" t="s">
        <v>42</v>
      </c>
      <c r="B21" s="50">
        <f>SUM(B10:B20)</f>
        <v>514.4000000000001</v>
      </c>
      <c r="C21" s="50">
        <f>SUM(C10:C20)</f>
        <v>237.1</v>
      </c>
      <c r="D21" s="50">
        <f>SUM(D10:D20)</f>
        <v>198.505</v>
      </c>
      <c r="E21" s="50">
        <f>SUM(E10:E19)</f>
        <v>118.10000000000001</v>
      </c>
      <c r="F21" s="50">
        <f>SUM(F10:F19)</f>
        <v>63.905</v>
      </c>
      <c r="G21" s="50">
        <f>D21/B21*100</f>
        <v>38.58961897356142</v>
      </c>
      <c r="H21" s="53">
        <f>D21/C21*100</f>
        <v>83.72205820328975</v>
      </c>
    </row>
    <row r="22" spans="1:8" ht="38.25">
      <c r="A22" s="9" t="s">
        <v>232</v>
      </c>
      <c r="B22" s="48">
        <v>221.5</v>
      </c>
      <c r="C22" s="48"/>
      <c r="D22" s="48">
        <v>74</v>
      </c>
      <c r="E22" s="48"/>
      <c r="F22" s="48"/>
      <c r="G22" s="48">
        <f>D22/B22*100</f>
        <v>33.40857787810384</v>
      </c>
      <c r="H22" s="49" t="e">
        <f>D22/C22*100</f>
        <v>#DIV/0!</v>
      </c>
    </row>
    <row r="23" spans="1:8" ht="38.25">
      <c r="A23" s="9" t="s">
        <v>230</v>
      </c>
      <c r="B23" s="48">
        <v>788.6</v>
      </c>
      <c r="C23" s="48"/>
      <c r="D23" s="48">
        <v>175</v>
      </c>
      <c r="E23" s="48"/>
      <c r="F23" s="48"/>
      <c r="G23" s="48">
        <f aca="true" t="shared" si="3" ref="G23:G29">D23/B23*100</f>
        <v>22.19122495561755</v>
      </c>
      <c r="H23" s="49" t="e">
        <f aca="true" t="shared" si="4" ref="H23:H29">D23/C23*100</f>
        <v>#DIV/0!</v>
      </c>
    </row>
    <row r="24" spans="1:8" ht="38.25">
      <c r="A24" s="9" t="s">
        <v>229</v>
      </c>
      <c r="B24" s="48">
        <v>830.3</v>
      </c>
      <c r="C24" s="48"/>
      <c r="D24" s="48">
        <v>230</v>
      </c>
      <c r="E24" s="48"/>
      <c r="F24" s="48"/>
      <c r="G24" s="48">
        <f t="shared" si="3"/>
        <v>27.70083102493075</v>
      </c>
      <c r="H24" s="49" t="e">
        <f t="shared" si="4"/>
        <v>#DIV/0!</v>
      </c>
    </row>
    <row r="25" spans="1:8" ht="25.5">
      <c r="A25" s="9" t="s">
        <v>398</v>
      </c>
      <c r="B25" s="48">
        <v>1660.9</v>
      </c>
      <c r="C25" s="48"/>
      <c r="D25" s="48"/>
      <c r="E25" s="48"/>
      <c r="F25" s="48"/>
      <c r="G25" s="48">
        <f t="shared" si="3"/>
        <v>0</v>
      </c>
      <c r="H25" s="49" t="e">
        <f t="shared" si="4"/>
        <v>#DIV/0!</v>
      </c>
    </row>
    <row r="26" spans="1:8" ht="51">
      <c r="A26" s="9" t="s">
        <v>224</v>
      </c>
      <c r="B26" s="48">
        <v>51.9</v>
      </c>
      <c r="C26" s="48"/>
      <c r="D26" s="48">
        <v>26</v>
      </c>
      <c r="E26" s="48"/>
      <c r="F26" s="48"/>
      <c r="G26" s="48">
        <f t="shared" si="3"/>
        <v>50.09633911368015</v>
      </c>
      <c r="H26" s="49" t="e">
        <f t="shared" si="4"/>
        <v>#DIV/0!</v>
      </c>
    </row>
    <row r="27" spans="1:8" ht="25.5">
      <c r="A27" s="9" t="s">
        <v>308</v>
      </c>
      <c r="B27" s="48">
        <v>965.252</v>
      </c>
      <c r="C27" s="48"/>
      <c r="D27" s="48">
        <v>289.576</v>
      </c>
      <c r="E27" s="48"/>
      <c r="F27" s="48"/>
      <c r="G27" s="48">
        <f t="shared" si="3"/>
        <v>30.00004143995558</v>
      </c>
      <c r="H27" s="49" t="e">
        <f t="shared" si="4"/>
        <v>#DIV/0!</v>
      </c>
    </row>
    <row r="28" spans="1:8" ht="38.25">
      <c r="A28" s="9" t="s">
        <v>331</v>
      </c>
      <c r="B28" s="48">
        <v>42.5</v>
      </c>
      <c r="C28" s="48"/>
      <c r="D28" s="48">
        <v>42.5</v>
      </c>
      <c r="E28" s="48"/>
      <c r="F28" s="48"/>
      <c r="G28" s="48">
        <f t="shared" si="3"/>
        <v>100</v>
      </c>
      <c r="H28" s="49" t="e">
        <f t="shared" si="4"/>
        <v>#DIV/0!</v>
      </c>
    </row>
    <row r="29" spans="1:8" ht="25.5">
      <c r="A29" s="9" t="s">
        <v>332</v>
      </c>
      <c r="B29" s="48">
        <v>208.5</v>
      </c>
      <c r="C29" s="48"/>
      <c r="D29" s="48">
        <v>208.5</v>
      </c>
      <c r="E29" s="48"/>
      <c r="F29" s="48"/>
      <c r="G29" s="48">
        <f t="shared" si="3"/>
        <v>100</v>
      </c>
      <c r="H29" s="49" t="e">
        <f t="shared" si="4"/>
        <v>#DIV/0!</v>
      </c>
    </row>
    <row r="30" spans="1:8" ht="15">
      <c r="A30" s="11" t="s">
        <v>38</v>
      </c>
      <c r="B30" s="50">
        <f>SUM(B22:B29)</f>
        <v>4769.452</v>
      </c>
      <c r="C30" s="50">
        <f>SUM(C22:C26)</f>
        <v>0</v>
      </c>
      <c r="D30" s="50">
        <f>SUM(D22:D29)</f>
        <v>1045.576</v>
      </c>
      <c r="E30" s="50">
        <f>SUM(E22:E26)</f>
        <v>0</v>
      </c>
      <c r="F30" s="50"/>
      <c r="G30" s="50">
        <f>D30/B30*100</f>
        <v>21.92235082772612</v>
      </c>
      <c r="H30" s="53" t="e">
        <f>D30/C30*100</f>
        <v>#DIV/0!</v>
      </c>
    </row>
    <row r="31" spans="1:8" ht="15">
      <c r="A31" s="11" t="s">
        <v>39</v>
      </c>
      <c r="B31" s="50">
        <f>B30+B21</f>
        <v>5283.852000000001</v>
      </c>
      <c r="C31" s="50">
        <f>C30+C21</f>
        <v>237.1</v>
      </c>
      <c r="D31" s="50">
        <f>D30+D21</f>
        <v>1244.0810000000001</v>
      </c>
      <c r="E31" s="50">
        <f>E30+E21</f>
        <v>118.10000000000001</v>
      </c>
      <c r="F31" s="50"/>
      <c r="G31" s="50">
        <f>D31/B31*100</f>
        <v>23.54496303075862</v>
      </c>
      <c r="H31" s="53">
        <f>D31/C31*100</f>
        <v>524.7072964993674</v>
      </c>
    </row>
    <row r="32" spans="2:8" ht="12.75">
      <c r="B32" s="7"/>
      <c r="C32" s="7"/>
      <c r="D32" s="7"/>
      <c r="E32" s="7"/>
      <c r="F32" s="7"/>
      <c r="G32" s="7"/>
      <c r="H32" s="2"/>
    </row>
    <row r="33" spans="2:8" ht="12.75">
      <c r="B33" s="2"/>
      <c r="C33" s="2"/>
      <c r="D33" s="2"/>
      <c r="E33" s="2"/>
      <c r="F33" s="2"/>
      <c r="G33" s="2"/>
      <c r="H33" s="2"/>
    </row>
    <row r="35" s="45" customFormat="1" ht="14.25">
      <c r="A35" s="44"/>
    </row>
    <row r="36" s="45" customFormat="1" ht="14.25">
      <c r="A36" s="44" t="s">
        <v>312</v>
      </c>
    </row>
    <row r="37" spans="1:2" ht="12.75">
      <c r="A37" s="2" t="s">
        <v>313</v>
      </c>
      <c r="B37" t="s">
        <v>202</v>
      </c>
    </row>
    <row r="38" ht="12.75">
      <c r="A38" s="2"/>
    </row>
    <row r="39" ht="12.75">
      <c r="A39" s="2"/>
    </row>
    <row r="40" ht="12.75">
      <c r="A40" s="2"/>
    </row>
    <row r="41" s="47" customFormat="1" ht="12">
      <c r="A41" s="46" t="s">
        <v>104</v>
      </c>
    </row>
  </sheetData>
  <mergeCells count="11">
    <mergeCell ref="E7:E8"/>
    <mergeCell ref="A1:H1"/>
    <mergeCell ref="F7:F8"/>
    <mergeCell ref="C7:C8"/>
    <mergeCell ref="G7:H7"/>
    <mergeCell ref="A3:G3"/>
    <mergeCell ref="A4:G4"/>
    <mergeCell ref="D6:G6"/>
    <mergeCell ref="A7:A8"/>
    <mergeCell ref="B7:B8"/>
    <mergeCell ref="D7:D8"/>
  </mergeCells>
  <printOptions horizontalCentered="1"/>
  <pageMargins left="0.3937007874015748" right="0.1968503937007874" top="0.3937007874015748" bottom="0.3937007874015748" header="0.5118110236220472" footer="0.5118110236220472"/>
  <pageSetup horizontalDpi="600" verticalDpi="600" orientation="portrait" paperSize="9" scale="6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8"/>
  <sheetViews>
    <sheetView showGridLines="0" zoomScale="75" zoomScaleNormal="75" workbookViewId="0" topLeftCell="A15">
      <selection activeCell="A24" sqref="A24"/>
    </sheetView>
  </sheetViews>
  <sheetFormatPr defaultColWidth="9.00390625" defaultRowHeight="12.75"/>
  <cols>
    <col min="1" max="1" width="62.875" style="10" customWidth="1"/>
    <col min="2" max="2" width="14.25390625" style="0" customWidth="1"/>
    <col min="3" max="3" width="14.875" style="0" customWidth="1"/>
    <col min="4" max="4" width="13.625" style="0" customWidth="1"/>
    <col min="5" max="5" width="14.125" style="0" customWidth="1"/>
    <col min="6" max="6" width="13.375" style="0" customWidth="1"/>
    <col min="7" max="7" width="11.625" style="0" customWidth="1"/>
    <col min="8" max="8" width="11.25390625" style="0" customWidth="1"/>
  </cols>
  <sheetData>
    <row r="1" spans="1:9" ht="15" customHeight="1">
      <c r="A1" s="112" t="s">
        <v>285</v>
      </c>
      <c r="B1" s="112"/>
      <c r="C1" s="112"/>
      <c r="D1" s="112"/>
      <c r="E1" s="112"/>
      <c r="F1" s="112"/>
      <c r="G1" s="112"/>
      <c r="H1" s="112"/>
      <c r="I1" s="43"/>
    </row>
    <row r="2" spans="1:8" ht="15">
      <c r="A2" s="1"/>
      <c r="B2" s="1"/>
      <c r="C2" s="1"/>
      <c r="D2" s="2"/>
      <c r="E2" s="2"/>
      <c r="F2" s="2"/>
      <c r="G2" s="2"/>
      <c r="H2" s="2"/>
    </row>
    <row r="3" spans="1:8" ht="18">
      <c r="A3" s="108" t="s">
        <v>50</v>
      </c>
      <c r="B3" s="108"/>
      <c r="C3" s="108"/>
      <c r="D3" s="108"/>
      <c r="E3" s="108"/>
      <c r="F3" s="108"/>
      <c r="G3" s="108"/>
      <c r="H3" s="2"/>
    </row>
    <row r="4" spans="1:8" ht="18">
      <c r="A4" s="108" t="s">
        <v>302</v>
      </c>
      <c r="B4" s="108"/>
      <c r="C4" s="108"/>
      <c r="D4" s="108"/>
      <c r="E4" s="108"/>
      <c r="F4" s="108"/>
      <c r="G4" s="108"/>
      <c r="H4" s="2"/>
    </row>
    <row r="5" spans="1:8" ht="18">
      <c r="A5" s="3"/>
      <c r="B5" s="3"/>
      <c r="C5" s="3"/>
      <c r="D5" s="3"/>
      <c r="E5" s="3"/>
      <c r="F5" s="3"/>
      <c r="G5" s="3"/>
      <c r="H5" s="2"/>
    </row>
    <row r="6" spans="1:8" ht="12.75">
      <c r="A6" s="8"/>
      <c r="B6" s="4"/>
      <c r="C6" s="4"/>
      <c r="D6" s="109" t="s">
        <v>286</v>
      </c>
      <c r="E6" s="109"/>
      <c r="F6" s="109"/>
      <c r="G6" s="109"/>
      <c r="H6" s="2"/>
    </row>
    <row r="7" spans="1:8" ht="27.75" customHeight="1">
      <c r="A7" s="110" t="s">
        <v>287</v>
      </c>
      <c r="B7" s="100" t="s">
        <v>288</v>
      </c>
      <c r="C7" s="100" t="s">
        <v>392</v>
      </c>
      <c r="D7" s="100" t="s">
        <v>289</v>
      </c>
      <c r="E7" s="102" t="s">
        <v>303</v>
      </c>
      <c r="F7" s="102" t="s">
        <v>12</v>
      </c>
      <c r="G7" s="106" t="s">
        <v>142</v>
      </c>
      <c r="H7" s="107"/>
    </row>
    <row r="8" spans="1:8" ht="16.5" customHeight="1">
      <c r="A8" s="111"/>
      <c r="B8" s="101"/>
      <c r="C8" s="101"/>
      <c r="D8" s="101"/>
      <c r="E8" s="103"/>
      <c r="F8" s="103"/>
      <c r="G8" s="6" t="s">
        <v>56</v>
      </c>
      <c r="H8" s="36" t="s">
        <v>293</v>
      </c>
    </row>
    <row r="9" spans="1:8" ht="16.5" customHeight="1">
      <c r="A9" s="30">
        <v>1</v>
      </c>
      <c r="B9" s="31" t="s">
        <v>27</v>
      </c>
      <c r="C9" s="32">
        <v>3</v>
      </c>
      <c r="D9" s="31" t="s">
        <v>28</v>
      </c>
      <c r="E9" s="32">
        <v>5</v>
      </c>
      <c r="F9" s="32">
        <v>6</v>
      </c>
      <c r="G9" s="33" t="s">
        <v>10</v>
      </c>
      <c r="H9" s="33" t="s">
        <v>264</v>
      </c>
    </row>
    <row r="10" spans="1:8" ht="63.75">
      <c r="A10" s="9" t="s">
        <v>90</v>
      </c>
      <c r="B10" s="48">
        <v>102.1</v>
      </c>
      <c r="C10" s="48">
        <v>64</v>
      </c>
      <c r="D10" s="48">
        <v>32.542</v>
      </c>
      <c r="E10" s="48">
        <v>27.3</v>
      </c>
      <c r="F10" s="48">
        <f>D10-E10</f>
        <v>5.242000000000001</v>
      </c>
      <c r="G10" s="48">
        <f>D10/B10*100</f>
        <v>31.872673849167487</v>
      </c>
      <c r="H10" s="49">
        <f>D10/C10*100</f>
        <v>50.846875000000004</v>
      </c>
    </row>
    <row r="11" spans="1:8" ht="38.25">
      <c r="A11" s="9" t="s">
        <v>144</v>
      </c>
      <c r="B11" s="48">
        <v>33.4</v>
      </c>
      <c r="C11" s="48">
        <v>0.6</v>
      </c>
      <c r="D11" s="48">
        <v>4.079</v>
      </c>
      <c r="E11" s="48">
        <v>0.1</v>
      </c>
      <c r="F11" s="48">
        <f aca="true" t="shared" si="0" ref="F11:F18">D11-E11</f>
        <v>3.9789999999999996</v>
      </c>
      <c r="G11" s="48">
        <f aca="true" t="shared" si="1" ref="G11:G19">D11/B11*100</f>
        <v>12.2125748502994</v>
      </c>
      <c r="H11" s="49">
        <f aca="true" t="shared" si="2" ref="H11:H19">D11/C11*100</f>
        <v>679.8333333333333</v>
      </c>
    </row>
    <row r="12" spans="1:8" ht="63.75">
      <c r="A12" s="9" t="s">
        <v>148</v>
      </c>
      <c r="B12" s="48">
        <v>2.1</v>
      </c>
      <c r="C12" s="48">
        <v>0.6</v>
      </c>
      <c r="D12" s="48">
        <v>0.197</v>
      </c>
      <c r="E12" s="48">
        <v>0.3</v>
      </c>
      <c r="F12" s="48">
        <f t="shared" si="0"/>
        <v>-0.10299999999999998</v>
      </c>
      <c r="G12" s="48">
        <f t="shared" si="1"/>
        <v>9.380952380952381</v>
      </c>
      <c r="H12" s="49">
        <f t="shared" si="2"/>
        <v>32.833333333333336</v>
      </c>
    </row>
    <row r="13" spans="1:8" ht="63.75">
      <c r="A13" s="20" t="s">
        <v>240</v>
      </c>
      <c r="B13" s="48">
        <v>2.5</v>
      </c>
      <c r="C13" s="48">
        <v>2</v>
      </c>
      <c r="D13" s="48">
        <v>1.1</v>
      </c>
      <c r="E13" s="48">
        <v>0.8</v>
      </c>
      <c r="F13" s="48">
        <f t="shared" si="0"/>
        <v>0.30000000000000004</v>
      </c>
      <c r="G13" s="48">
        <f t="shared" si="1"/>
        <v>44.00000000000001</v>
      </c>
      <c r="H13" s="49">
        <f t="shared" si="2"/>
        <v>55.00000000000001</v>
      </c>
    </row>
    <row r="14" spans="1:8" ht="63.75">
      <c r="A14" s="9" t="s">
        <v>98</v>
      </c>
      <c r="B14" s="48">
        <v>22.2</v>
      </c>
      <c r="C14" s="48">
        <v>14</v>
      </c>
      <c r="D14" s="48">
        <v>8.026</v>
      </c>
      <c r="E14" s="48">
        <v>6</v>
      </c>
      <c r="F14" s="48">
        <f t="shared" si="0"/>
        <v>2.026</v>
      </c>
      <c r="G14" s="48">
        <f t="shared" si="1"/>
        <v>36.153153153153156</v>
      </c>
      <c r="H14" s="49">
        <f t="shared" si="2"/>
        <v>57.32857142857143</v>
      </c>
    </row>
    <row r="15" spans="1:8" ht="51">
      <c r="A15" s="9" t="s">
        <v>241</v>
      </c>
      <c r="B15" s="48">
        <v>16</v>
      </c>
      <c r="C15" s="48">
        <v>7.8</v>
      </c>
      <c r="D15" s="48">
        <v>5.907</v>
      </c>
      <c r="E15" s="48">
        <v>5.6</v>
      </c>
      <c r="F15" s="48">
        <f t="shared" si="0"/>
        <v>0.3070000000000004</v>
      </c>
      <c r="G15" s="48">
        <f t="shared" si="1"/>
        <v>36.91875</v>
      </c>
      <c r="H15" s="49">
        <f t="shared" si="2"/>
        <v>75.73076923076924</v>
      </c>
    </row>
    <row r="16" spans="1:11" ht="63.75">
      <c r="A16" s="9" t="s">
        <v>75</v>
      </c>
      <c r="B16" s="48">
        <v>0.6</v>
      </c>
      <c r="C16" s="48">
        <v>0.4</v>
      </c>
      <c r="D16" s="48">
        <v>0.312</v>
      </c>
      <c r="E16" s="48">
        <v>0.4</v>
      </c>
      <c r="F16" s="48">
        <f t="shared" si="0"/>
        <v>-0.08800000000000002</v>
      </c>
      <c r="G16" s="48">
        <f t="shared" si="1"/>
        <v>52</v>
      </c>
      <c r="H16" s="49">
        <f t="shared" si="2"/>
        <v>77.99999999999999</v>
      </c>
      <c r="J16" s="86"/>
      <c r="K16" s="86"/>
    </row>
    <row r="17" spans="1:11" ht="25.5">
      <c r="A17" s="9" t="s">
        <v>329</v>
      </c>
      <c r="B17" s="48"/>
      <c r="C17" s="48"/>
      <c r="D17" s="48"/>
      <c r="E17" s="48"/>
      <c r="F17" s="48"/>
      <c r="G17" s="48" t="e">
        <f t="shared" si="1"/>
        <v>#DIV/0!</v>
      </c>
      <c r="H17" s="49" t="e">
        <f t="shared" si="2"/>
        <v>#DIV/0!</v>
      </c>
      <c r="J17" s="86"/>
      <c r="K17" s="86"/>
    </row>
    <row r="18" spans="1:11" ht="25.5">
      <c r="A18" s="9" t="s">
        <v>123</v>
      </c>
      <c r="B18" s="48"/>
      <c r="C18" s="48"/>
      <c r="D18" s="48"/>
      <c r="E18" s="48">
        <v>11.9</v>
      </c>
      <c r="F18" s="48">
        <f t="shared" si="0"/>
        <v>-11.9</v>
      </c>
      <c r="G18" s="48" t="e">
        <f t="shared" si="1"/>
        <v>#DIV/0!</v>
      </c>
      <c r="H18" s="49" t="e">
        <f t="shared" si="2"/>
        <v>#DIV/0!</v>
      </c>
      <c r="J18" s="87"/>
      <c r="K18" s="86"/>
    </row>
    <row r="19" spans="1:11" ht="25.5">
      <c r="A19" s="9" t="s">
        <v>333</v>
      </c>
      <c r="B19" s="48">
        <v>3</v>
      </c>
      <c r="C19" s="48">
        <v>3</v>
      </c>
      <c r="D19" s="48">
        <v>3</v>
      </c>
      <c r="E19" s="48"/>
      <c r="F19" s="48"/>
      <c r="G19" s="48">
        <f t="shared" si="1"/>
        <v>100</v>
      </c>
      <c r="H19" s="49">
        <f t="shared" si="2"/>
        <v>100</v>
      </c>
      <c r="J19" s="86"/>
      <c r="K19" s="86"/>
    </row>
    <row r="20" spans="1:11" ht="15">
      <c r="A20" s="11" t="s">
        <v>36</v>
      </c>
      <c r="B20" s="50">
        <f>SUM(B10:B19)</f>
        <v>181.89999999999998</v>
      </c>
      <c r="C20" s="50">
        <f>SUM(C10:C19)</f>
        <v>92.39999999999999</v>
      </c>
      <c r="D20" s="50">
        <f>SUM(D10:D19)</f>
        <v>55.163</v>
      </c>
      <c r="E20" s="50">
        <f>SUM(E10:E18)</f>
        <v>52.4</v>
      </c>
      <c r="F20" s="50">
        <f>SUM(F10:F16)</f>
        <v>11.663000000000002</v>
      </c>
      <c r="G20" s="50">
        <f aca="true" t="shared" si="3" ref="G20:G28">D20/B20*100</f>
        <v>30.32600329851567</v>
      </c>
      <c r="H20" s="53">
        <f aca="true" t="shared" si="4" ref="H20:H28">D20/C20*100</f>
        <v>59.700216450216445</v>
      </c>
      <c r="J20" s="86"/>
      <c r="K20" s="86"/>
    </row>
    <row r="21" spans="1:11" ht="25.5">
      <c r="A21" s="9" t="s">
        <v>242</v>
      </c>
      <c r="B21" s="48">
        <v>126.6</v>
      </c>
      <c r="C21" s="48"/>
      <c r="D21" s="48">
        <v>42.4</v>
      </c>
      <c r="E21" s="48"/>
      <c r="F21" s="48"/>
      <c r="G21" s="48">
        <f t="shared" si="3"/>
        <v>33.4913112164297</v>
      </c>
      <c r="H21" s="49" t="e">
        <f t="shared" si="4"/>
        <v>#DIV/0!</v>
      </c>
      <c r="J21" s="86"/>
      <c r="K21" s="86"/>
    </row>
    <row r="22" spans="1:8" ht="25.5">
      <c r="A22" s="9" t="s">
        <v>243</v>
      </c>
      <c r="B22" s="48">
        <v>409.2</v>
      </c>
      <c r="C22" s="48"/>
      <c r="D22" s="48">
        <v>136.4</v>
      </c>
      <c r="E22" s="48"/>
      <c r="F22" s="48"/>
      <c r="G22" s="48">
        <f t="shared" si="3"/>
        <v>33.333333333333336</v>
      </c>
      <c r="H22" s="49" t="e">
        <f t="shared" si="4"/>
        <v>#DIV/0!</v>
      </c>
    </row>
    <row r="23" spans="1:8" ht="25.5">
      <c r="A23" s="9" t="s">
        <v>244</v>
      </c>
      <c r="B23" s="48">
        <v>335.6</v>
      </c>
      <c r="C23" s="48"/>
      <c r="D23" s="48">
        <v>97</v>
      </c>
      <c r="E23" s="48"/>
      <c r="F23" s="48"/>
      <c r="G23" s="48">
        <f t="shared" si="3"/>
        <v>28.903456495828365</v>
      </c>
      <c r="H23" s="49" t="e">
        <f t="shared" si="4"/>
        <v>#DIV/0!</v>
      </c>
    </row>
    <row r="24" spans="1:8" ht="15">
      <c r="A24" s="9" t="s">
        <v>399</v>
      </c>
      <c r="B24" s="48"/>
      <c r="C24" s="48"/>
      <c r="D24" s="48"/>
      <c r="E24" s="48"/>
      <c r="F24" s="48"/>
      <c r="G24" s="48" t="e">
        <f t="shared" si="3"/>
        <v>#DIV/0!</v>
      </c>
      <c r="H24" s="49" t="e">
        <f t="shared" si="4"/>
        <v>#DIV/0!</v>
      </c>
    </row>
    <row r="25" spans="1:8" ht="38.25">
      <c r="A25" s="9" t="s">
        <v>245</v>
      </c>
      <c r="B25" s="48">
        <v>51.9</v>
      </c>
      <c r="C25" s="48"/>
      <c r="D25" s="48">
        <v>25.8</v>
      </c>
      <c r="E25" s="48"/>
      <c r="F25" s="48"/>
      <c r="G25" s="48">
        <f t="shared" si="3"/>
        <v>49.71098265895954</v>
      </c>
      <c r="H25" s="49" t="e">
        <f t="shared" si="4"/>
        <v>#DIV/0!</v>
      </c>
    </row>
    <row r="26" spans="1:8" ht="25.5">
      <c r="A26" s="9" t="s">
        <v>309</v>
      </c>
      <c r="B26" s="48">
        <v>278.119</v>
      </c>
      <c r="C26" s="48"/>
      <c r="D26" s="48"/>
      <c r="E26" s="48"/>
      <c r="F26" s="48"/>
      <c r="G26" s="48">
        <f t="shared" si="3"/>
        <v>0</v>
      </c>
      <c r="H26" s="49" t="e">
        <f t="shared" si="4"/>
        <v>#DIV/0!</v>
      </c>
    </row>
    <row r="27" spans="1:8" ht="15">
      <c r="A27" s="11" t="s">
        <v>38</v>
      </c>
      <c r="B27" s="50">
        <f>SUM(B21:B26)</f>
        <v>1201.4189999999999</v>
      </c>
      <c r="C27" s="50">
        <f>SUM(C21:C25)</f>
        <v>0</v>
      </c>
      <c r="D27" s="50">
        <f>SUM(D21:D26)</f>
        <v>301.6</v>
      </c>
      <c r="E27" s="50">
        <f>SUM(E21:E25)</f>
        <v>0</v>
      </c>
      <c r="F27" s="50"/>
      <c r="G27" s="50">
        <f t="shared" si="3"/>
        <v>25.103648269254947</v>
      </c>
      <c r="H27" s="53" t="e">
        <f t="shared" si="4"/>
        <v>#DIV/0!</v>
      </c>
    </row>
    <row r="28" spans="1:8" ht="15">
      <c r="A28" s="11" t="s">
        <v>39</v>
      </c>
      <c r="B28" s="50">
        <f>B27+B20</f>
        <v>1383.319</v>
      </c>
      <c r="C28" s="50">
        <f>C27+C20</f>
        <v>92.39999999999999</v>
      </c>
      <c r="D28" s="50">
        <f>D27+D20</f>
        <v>356.76300000000003</v>
      </c>
      <c r="E28" s="50">
        <f>E27+E20</f>
        <v>52.4</v>
      </c>
      <c r="F28" s="50"/>
      <c r="G28" s="50">
        <f t="shared" si="3"/>
        <v>25.790363610996454</v>
      </c>
      <c r="H28" s="53">
        <f t="shared" si="4"/>
        <v>386.10714285714295</v>
      </c>
    </row>
    <row r="29" spans="2:8" ht="12.75">
      <c r="B29" s="7"/>
      <c r="C29" s="7"/>
      <c r="D29" s="7"/>
      <c r="E29" s="7"/>
      <c r="F29" s="7"/>
      <c r="G29" s="7"/>
      <c r="H29" s="2"/>
    </row>
    <row r="30" spans="2:8" ht="12.75">
      <c r="B30" s="2"/>
      <c r="C30" s="2"/>
      <c r="D30" s="2"/>
      <c r="E30" s="2"/>
      <c r="F30" s="2"/>
      <c r="G30" s="2"/>
      <c r="H30" s="2"/>
    </row>
    <row r="32" s="45" customFormat="1" ht="14.25">
      <c r="A32" s="44"/>
    </row>
    <row r="33" s="45" customFormat="1" ht="14.25">
      <c r="A33" s="44" t="s">
        <v>312</v>
      </c>
    </row>
    <row r="34" spans="1:2" ht="12.75">
      <c r="A34" s="2" t="s">
        <v>203</v>
      </c>
      <c r="B34" t="s">
        <v>202</v>
      </c>
    </row>
    <row r="35" ht="12.75">
      <c r="A35" s="2"/>
    </row>
    <row r="36" ht="12.75">
      <c r="A36" s="2"/>
    </row>
    <row r="37" ht="12.75">
      <c r="A37" s="2"/>
    </row>
    <row r="38" s="47" customFormat="1" ht="12">
      <c r="A38" s="46" t="s">
        <v>104</v>
      </c>
    </row>
  </sheetData>
  <mergeCells count="11">
    <mergeCell ref="E7:E8"/>
    <mergeCell ref="A1:H1"/>
    <mergeCell ref="F7:F8"/>
    <mergeCell ref="C7:C8"/>
    <mergeCell ref="G7:H7"/>
    <mergeCell ref="A3:G3"/>
    <mergeCell ref="A4:G4"/>
    <mergeCell ref="D6:G6"/>
    <mergeCell ref="A7:A8"/>
    <mergeCell ref="B7:B8"/>
    <mergeCell ref="D7:D8"/>
  </mergeCells>
  <printOptions/>
  <pageMargins left="0.3937007874015748" right="0.1968503937007874" top="0.3937007874015748" bottom="0.3937007874015748" header="0.5118110236220472" footer="0.5118110236220472"/>
  <pageSetup horizontalDpi="600" verticalDpi="600" orientation="portrait" paperSize="9" scale="6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42"/>
  <sheetViews>
    <sheetView showGridLines="0" zoomScale="75" zoomScaleNormal="75" workbookViewId="0" topLeftCell="A18">
      <selection activeCell="A27" sqref="A27"/>
    </sheetView>
  </sheetViews>
  <sheetFormatPr defaultColWidth="9.00390625" defaultRowHeight="12.75"/>
  <cols>
    <col min="1" max="1" width="52.125" style="10" customWidth="1"/>
    <col min="2" max="2" width="16.00390625" style="0" customWidth="1"/>
    <col min="3" max="3" width="14.875" style="0" customWidth="1"/>
    <col min="4" max="6" width="15.875" style="0" customWidth="1"/>
    <col min="7" max="7" width="13.00390625" style="0" customWidth="1"/>
    <col min="8" max="8" width="12.625" style="0" customWidth="1"/>
  </cols>
  <sheetData>
    <row r="1" spans="1:9" ht="15" customHeight="1">
      <c r="A1" s="112" t="s">
        <v>285</v>
      </c>
      <c r="B1" s="112"/>
      <c r="C1" s="112"/>
      <c r="D1" s="112"/>
      <c r="E1" s="112"/>
      <c r="F1" s="112"/>
      <c r="G1" s="112"/>
      <c r="H1" s="112"/>
      <c r="I1" s="43"/>
    </row>
    <row r="2" spans="1:8" ht="15">
      <c r="A2" s="1"/>
      <c r="B2" s="1"/>
      <c r="C2" s="1"/>
      <c r="D2" s="2"/>
      <c r="E2" s="2"/>
      <c r="F2" s="2"/>
      <c r="G2" s="2"/>
      <c r="H2" s="2"/>
    </row>
    <row r="3" spans="1:8" ht="18">
      <c r="A3" s="108" t="s">
        <v>51</v>
      </c>
      <c r="B3" s="108"/>
      <c r="C3" s="108"/>
      <c r="D3" s="108"/>
      <c r="E3" s="108"/>
      <c r="F3" s="108"/>
      <c r="G3" s="108"/>
      <c r="H3" s="2"/>
    </row>
    <row r="4" spans="1:8" ht="18">
      <c r="A4" s="108" t="s">
        <v>302</v>
      </c>
      <c r="B4" s="108"/>
      <c r="C4" s="108"/>
      <c r="D4" s="108"/>
      <c r="E4" s="108"/>
      <c r="F4" s="108"/>
      <c r="G4" s="108"/>
      <c r="H4" s="2"/>
    </row>
    <row r="5" spans="1:8" ht="18">
      <c r="A5" s="3"/>
      <c r="B5" s="3"/>
      <c r="C5" s="3"/>
      <c r="D5" s="3"/>
      <c r="E5" s="3"/>
      <c r="F5" s="3"/>
      <c r="G5" s="3"/>
      <c r="H5" s="2"/>
    </row>
    <row r="6" spans="1:8" ht="12.75">
      <c r="A6" s="8"/>
      <c r="B6" s="4"/>
      <c r="C6" s="4"/>
      <c r="D6" s="109" t="s">
        <v>286</v>
      </c>
      <c r="E6" s="109"/>
      <c r="F6" s="109"/>
      <c r="G6" s="109"/>
      <c r="H6" s="2"/>
    </row>
    <row r="7" spans="1:8" ht="28.5" customHeight="1">
      <c r="A7" s="110" t="s">
        <v>287</v>
      </c>
      <c r="B7" s="100" t="s">
        <v>288</v>
      </c>
      <c r="C7" s="100" t="s">
        <v>392</v>
      </c>
      <c r="D7" s="100" t="s">
        <v>289</v>
      </c>
      <c r="E7" s="102" t="s">
        <v>303</v>
      </c>
      <c r="F7" s="102" t="s">
        <v>12</v>
      </c>
      <c r="G7" s="106" t="s">
        <v>142</v>
      </c>
      <c r="H7" s="107"/>
    </row>
    <row r="8" spans="1:8" ht="17.25" customHeight="1">
      <c r="A8" s="111"/>
      <c r="B8" s="101"/>
      <c r="C8" s="101"/>
      <c r="D8" s="101"/>
      <c r="E8" s="103"/>
      <c r="F8" s="103"/>
      <c r="G8" s="6" t="s">
        <v>56</v>
      </c>
      <c r="H8" s="36" t="s">
        <v>293</v>
      </c>
    </row>
    <row r="9" spans="1:8" ht="17.25" customHeight="1">
      <c r="A9" s="30">
        <v>1</v>
      </c>
      <c r="B9" s="31" t="s">
        <v>27</v>
      </c>
      <c r="C9" s="32">
        <v>3</v>
      </c>
      <c r="D9" s="31" t="s">
        <v>28</v>
      </c>
      <c r="E9" s="32">
        <v>5</v>
      </c>
      <c r="F9" s="32">
        <v>6</v>
      </c>
      <c r="G9" s="33" t="s">
        <v>10</v>
      </c>
      <c r="H9" s="33" t="s">
        <v>264</v>
      </c>
    </row>
    <row r="10" spans="1:8" ht="76.5">
      <c r="A10" s="9" t="s">
        <v>90</v>
      </c>
      <c r="B10" s="48">
        <v>143.9</v>
      </c>
      <c r="C10" s="48">
        <v>63</v>
      </c>
      <c r="D10" s="48">
        <v>55.717</v>
      </c>
      <c r="E10" s="48">
        <v>38.9</v>
      </c>
      <c r="F10" s="48">
        <f>D10-E10</f>
        <v>16.817</v>
      </c>
      <c r="G10" s="48">
        <f>D10/B10*100</f>
        <v>38.71924947880473</v>
      </c>
      <c r="H10" s="49">
        <f>D10/C10*100</f>
        <v>88.43968253968254</v>
      </c>
    </row>
    <row r="11" spans="1:8" ht="63.75">
      <c r="A11" s="9" t="s">
        <v>97</v>
      </c>
      <c r="B11" s="48"/>
      <c r="C11" s="48"/>
      <c r="D11" s="48">
        <v>77.195</v>
      </c>
      <c r="E11" s="48"/>
      <c r="F11" s="48">
        <f>D11-E11</f>
        <v>77.195</v>
      </c>
      <c r="G11" s="48" t="e">
        <f aca="true" t="shared" si="0" ref="G11:G21">D11/B11*100</f>
        <v>#DIV/0!</v>
      </c>
      <c r="H11" s="49" t="e">
        <f aca="true" t="shared" si="1" ref="H11:H21">D11/C11*100</f>
        <v>#DIV/0!</v>
      </c>
    </row>
    <row r="12" spans="1:8" ht="38.25">
      <c r="A12" s="18" t="s">
        <v>406</v>
      </c>
      <c r="B12" s="48"/>
      <c r="C12" s="48"/>
      <c r="D12" s="48">
        <v>-1.371</v>
      </c>
      <c r="E12" s="48"/>
      <c r="F12" s="48">
        <f aca="true" t="shared" si="2" ref="F12:F20">D12-E12</f>
        <v>-1.371</v>
      </c>
      <c r="G12" s="48" t="e">
        <f t="shared" si="0"/>
        <v>#DIV/0!</v>
      </c>
      <c r="H12" s="49" t="e">
        <f t="shared" si="1"/>
        <v>#DIV/0!</v>
      </c>
    </row>
    <row r="13" spans="1:8" ht="51">
      <c r="A13" s="9" t="s">
        <v>144</v>
      </c>
      <c r="B13" s="48">
        <v>16.7</v>
      </c>
      <c r="C13" s="48"/>
      <c r="D13" s="48">
        <v>0.587</v>
      </c>
      <c r="E13" s="48"/>
      <c r="F13" s="48">
        <f t="shared" si="2"/>
        <v>0.587</v>
      </c>
      <c r="G13" s="48">
        <f t="shared" si="0"/>
        <v>3.5149700598802394</v>
      </c>
      <c r="H13" s="49" t="e">
        <f t="shared" si="1"/>
        <v>#DIV/0!</v>
      </c>
    </row>
    <row r="14" spans="1:8" ht="76.5">
      <c r="A14" s="9" t="s">
        <v>148</v>
      </c>
      <c r="B14" s="48">
        <v>11.6</v>
      </c>
      <c r="C14" s="48">
        <v>11.6</v>
      </c>
      <c r="D14" s="48">
        <v>13.1</v>
      </c>
      <c r="E14" s="48">
        <v>0.3</v>
      </c>
      <c r="F14" s="48">
        <f t="shared" si="2"/>
        <v>12.799999999999999</v>
      </c>
      <c r="G14" s="48">
        <f t="shared" si="0"/>
        <v>112.93103448275863</v>
      </c>
      <c r="H14" s="49">
        <f t="shared" si="1"/>
        <v>112.93103448275863</v>
      </c>
    </row>
    <row r="15" spans="1:8" ht="76.5">
      <c r="A15" s="20" t="s">
        <v>246</v>
      </c>
      <c r="B15" s="48">
        <v>3.2</v>
      </c>
      <c r="C15" s="48">
        <v>1.7</v>
      </c>
      <c r="D15" s="48">
        <v>0.9</v>
      </c>
      <c r="E15" s="48">
        <v>1.1</v>
      </c>
      <c r="F15" s="48">
        <f t="shared" si="2"/>
        <v>-0.20000000000000007</v>
      </c>
      <c r="G15" s="48">
        <f t="shared" si="0"/>
        <v>28.125</v>
      </c>
      <c r="H15" s="49">
        <f t="shared" si="1"/>
        <v>52.94117647058824</v>
      </c>
    </row>
    <row r="16" spans="1:8" ht="89.25">
      <c r="A16" s="9" t="s">
        <v>98</v>
      </c>
      <c r="B16" s="48">
        <v>24.1</v>
      </c>
      <c r="C16" s="48">
        <v>5</v>
      </c>
      <c r="D16" s="48">
        <v>4.705</v>
      </c>
      <c r="E16" s="48">
        <v>2.1</v>
      </c>
      <c r="F16" s="48" t="e">
        <f>#REF!-E16</f>
        <v>#REF!</v>
      </c>
      <c r="G16" s="48">
        <f t="shared" si="0"/>
        <v>19.522821576763487</v>
      </c>
      <c r="H16" s="49">
        <f t="shared" si="1"/>
        <v>94.10000000000001</v>
      </c>
    </row>
    <row r="17" spans="1:8" ht="76.5">
      <c r="A17" s="9" t="s">
        <v>298</v>
      </c>
      <c r="B17" s="48">
        <v>23.6</v>
      </c>
      <c r="C17" s="48">
        <v>9.2</v>
      </c>
      <c r="D17" s="48">
        <v>10.3</v>
      </c>
      <c r="E17" s="48">
        <v>11.4</v>
      </c>
      <c r="F17" s="48">
        <f t="shared" si="2"/>
        <v>-1.0999999999999996</v>
      </c>
      <c r="G17" s="48">
        <f t="shared" si="0"/>
        <v>43.64406779661017</v>
      </c>
      <c r="H17" s="49">
        <f t="shared" si="1"/>
        <v>111.95652173913044</v>
      </c>
    </row>
    <row r="18" spans="1:8" ht="38.25">
      <c r="A18" s="9" t="s">
        <v>101</v>
      </c>
      <c r="B18" s="48">
        <v>140</v>
      </c>
      <c r="C18" s="48">
        <v>91.6</v>
      </c>
      <c r="D18" s="48">
        <v>102.727</v>
      </c>
      <c r="E18" s="48">
        <v>124.5</v>
      </c>
      <c r="F18" s="48">
        <f>D18-E18</f>
        <v>-21.772999999999996</v>
      </c>
      <c r="G18" s="48">
        <f t="shared" si="0"/>
        <v>73.37642857142858</v>
      </c>
      <c r="H18" s="49">
        <f t="shared" si="1"/>
        <v>112.14737991266377</v>
      </c>
    </row>
    <row r="19" spans="1:8" ht="25.5">
      <c r="A19" s="9" t="s">
        <v>337</v>
      </c>
      <c r="B19" s="48"/>
      <c r="C19" s="48"/>
      <c r="D19" s="48"/>
      <c r="E19" s="48"/>
      <c r="F19" s="48">
        <f>D19-E19</f>
        <v>0</v>
      </c>
      <c r="G19" s="48" t="e">
        <f t="shared" si="0"/>
        <v>#DIV/0!</v>
      </c>
      <c r="H19" s="49" t="e">
        <f t="shared" si="1"/>
        <v>#DIV/0!</v>
      </c>
    </row>
    <row r="20" spans="1:8" ht="25.5">
      <c r="A20" s="9" t="s">
        <v>18</v>
      </c>
      <c r="B20" s="48"/>
      <c r="C20" s="48"/>
      <c r="D20" s="48"/>
      <c r="E20" s="48">
        <v>19.2</v>
      </c>
      <c r="F20" s="48">
        <f t="shared" si="2"/>
        <v>-19.2</v>
      </c>
      <c r="G20" s="48" t="e">
        <f t="shared" si="0"/>
        <v>#DIV/0!</v>
      </c>
      <c r="H20" s="49" t="e">
        <f t="shared" si="1"/>
        <v>#DIV/0!</v>
      </c>
    </row>
    <row r="21" spans="1:8" ht="25.5">
      <c r="A21" s="9" t="s">
        <v>334</v>
      </c>
      <c r="B21" s="48">
        <v>52.5</v>
      </c>
      <c r="C21" s="48">
        <v>19</v>
      </c>
      <c r="D21" s="48">
        <v>21.43</v>
      </c>
      <c r="E21" s="48"/>
      <c r="F21" s="48"/>
      <c r="G21" s="48">
        <f t="shared" si="0"/>
        <v>40.819047619047616</v>
      </c>
      <c r="H21" s="49">
        <f t="shared" si="1"/>
        <v>112.78947368421053</v>
      </c>
    </row>
    <row r="22" spans="1:8" ht="15">
      <c r="A22" s="11" t="s">
        <v>36</v>
      </c>
      <c r="B22" s="50">
        <f>SUM(B10:B21)</f>
        <v>415.59999999999997</v>
      </c>
      <c r="C22" s="50">
        <f>SUM(C10:C21)</f>
        <v>201.1</v>
      </c>
      <c r="D22" s="50">
        <f>SUM(D10:D21)</f>
        <v>285.29</v>
      </c>
      <c r="E22" s="50">
        <f>SUM(E10:E20)</f>
        <v>197.5</v>
      </c>
      <c r="F22" s="50">
        <f>F23</f>
        <v>0</v>
      </c>
      <c r="G22" s="50">
        <f>D22/B22*100</f>
        <v>68.64533205004814</v>
      </c>
      <c r="H22" s="53">
        <f>D22/C22*100</f>
        <v>141.86474390850324</v>
      </c>
    </row>
    <row r="23" spans="1:8" ht="38.25">
      <c r="A23" s="9" t="s">
        <v>247</v>
      </c>
      <c r="B23" s="48">
        <v>152</v>
      </c>
      <c r="C23" s="48"/>
      <c r="D23" s="48">
        <v>50.8</v>
      </c>
      <c r="E23" s="48"/>
      <c r="F23" s="48"/>
      <c r="G23" s="48">
        <f>D23/B23*100</f>
        <v>33.421052631578945</v>
      </c>
      <c r="H23" s="49" t="e">
        <f>D23/C23*100</f>
        <v>#DIV/0!</v>
      </c>
    </row>
    <row r="24" spans="1:8" ht="38.25">
      <c r="A24" s="9" t="s">
        <v>248</v>
      </c>
      <c r="B24" s="48">
        <v>511.9</v>
      </c>
      <c r="C24" s="48"/>
      <c r="D24" s="48">
        <v>180</v>
      </c>
      <c r="E24" s="48"/>
      <c r="F24" s="48"/>
      <c r="G24" s="48">
        <f aca="true" t="shared" si="3" ref="G24:G30">D24/B24*100</f>
        <v>35.163117796444624</v>
      </c>
      <c r="H24" s="49" t="e">
        <f aca="true" t="shared" si="4" ref="H24:H30">D24/C24*100</f>
        <v>#DIV/0!</v>
      </c>
    </row>
    <row r="25" spans="1:8" ht="38.25">
      <c r="A25" s="9" t="s">
        <v>249</v>
      </c>
      <c r="B25" s="48">
        <v>296.5</v>
      </c>
      <c r="C25" s="48"/>
      <c r="D25" s="48">
        <v>84</v>
      </c>
      <c r="E25" s="48"/>
      <c r="F25" s="48"/>
      <c r="G25" s="48">
        <f t="shared" si="3"/>
        <v>28.330522765598655</v>
      </c>
      <c r="H25" s="49" t="e">
        <f t="shared" si="4"/>
        <v>#DIV/0!</v>
      </c>
    </row>
    <row r="26" spans="1:8" ht="25.5">
      <c r="A26" s="9" t="s">
        <v>401</v>
      </c>
      <c r="B26" s="48"/>
      <c r="C26" s="48"/>
      <c r="D26" s="48"/>
      <c r="E26" s="48"/>
      <c r="F26" s="48"/>
      <c r="G26" s="48" t="e">
        <f t="shared" si="3"/>
        <v>#DIV/0!</v>
      </c>
      <c r="H26" s="49" t="e">
        <f t="shared" si="4"/>
        <v>#DIV/0!</v>
      </c>
    </row>
    <row r="27" spans="1:8" ht="51">
      <c r="A27" s="9" t="s">
        <v>250</v>
      </c>
      <c r="B27" s="48">
        <v>51.9</v>
      </c>
      <c r="C27" s="48"/>
      <c r="D27" s="48">
        <v>26</v>
      </c>
      <c r="E27" s="48"/>
      <c r="F27" s="48"/>
      <c r="G27" s="48">
        <f t="shared" si="3"/>
        <v>50.09633911368015</v>
      </c>
      <c r="H27" s="49" t="e">
        <f t="shared" si="4"/>
        <v>#DIV/0!</v>
      </c>
    </row>
    <row r="28" spans="1:8" ht="25.5">
      <c r="A28" s="9" t="s">
        <v>310</v>
      </c>
      <c r="B28" s="48">
        <v>873.06</v>
      </c>
      <c r="C28" s="48"/>
      <c r="D28" s="48">
        <v>261.918</v>
      </c>
      <c r="E28" s="48"/>
      <c r="F28" s="48"/>
      <c r="G28" s="48">
        <f t="shared" si="3"/>
        <v>30.000000000000004</v>
      </c>
      <c r="H28" s="49" t="e">
        <f t="shared" si="4"/>
        <v>#DIV/0!</v>
      </c>
    </row>
    <row r="29" spans="1:8" ht="38.25">
      <c r="A29" s="9" t="s">
        <v>335</v>
      </c>
      <c r="B29" s="48">
        <v>0</v>
      </c>
      <c r="C29" s="48"/>
      <c r="D29" s="48">
        <v>20</v>
      </c>
      <c r="E29" s="48"/>
      <c r="F29" s="48"/>
      <c r="G29" s="48" t="e">
        <f t="shared" si="3"/>
        <v>#DIV/0!</v>
      </c>
      <c r="H29" s="49" t="e">
        <f t="shared" si="4"/>
        <v>#DIV/0!</v>
      </c>
    </row>
    <row r="30" spans="1:8" ht="25.5">
      <c r="A30" s="9" t="s">
        <v>336</v>
      </c>
      <c r="B30" s="48">
        <v>0</v>
      </c>
      <c r="C30" s="48"/>
      <c r="D30" s="48">
        <v>220</v>
      </c>
      <c r="E30" s="48"/>
      <c r="F30" s="48"/>
      <c r="G30" s="48" t="e">
        <f t="shared" si="3"/>
        <v>#DIV/0!</v>
      </c>
      <c r="H30" s="49" t="e">
        <f t="shared" si="4"/>
        <v>#DIV/0!</v>
      </c>
    </row>
    <row r="31" spans="1:8" ht="15">
      <c r="A31" s="11" t="s">
        <v>38</v>
      </c>
      <c r="B31" s="50">
        <f>SUM(B23:B30)</f>
        <v>1885.36</v>
      </c>
      <c r="C31" s="50">
        <f>SUM(C23:C27)</f>
        <v>0</v>
      </c>
      <c r="D31" s="50">
        <f>SUM(D23:D30)</f>
        <v>842.7180000000001</v>
      </c>
      <c r="E31" s="50">
        <f>SUM(E23:E27)</f>
        <v>0</v>
      </c>
      <c r="F31" s="50"/>
      <c r="G31" s="50">
        <f>D31/B31*100</f>
        <v>44.69798871303094</v>
      </c>
      <c r="H31" s="53" t="e">
        <f>D31/C31*100</f>
        <v>#DIV/0!</v>
      </c>
    </row>
    <row r="32" spans="1:8" ht="15">
      <c r="A32" s="11" t="s">
        <v>39</v>
      </c>
      <c r="B32" s="50">
        <f>B22+B31</f>
        <v>2300.96</v>
      </c>
      <c r="C32" s="50">
        <f>C22+C31</f>
        <v>201.1</v>
      </c>
      <c r="D32" s="50">
        <f>D22+D31</f>
        <v>1128.008</v>
      </c>
      <c r="E32" s="50">
        <f>E22+E31</f>
        <v>197.5</v>
      </c>
      <c r="F32" s="50"/>
      <c r="G32" s="50">
        <f>D32/B32*100</f>
        <v>49.023364161045826</v>
      </c>
      <c r="H32" s="53">
        <f>D32/C32*100</f>
        <v>560.9189457981105</v>
      </c>
    </row>
    <row r="33" spans="2:8" ht="12.75">
      <c r="B33" s="7"/>
      <c r="C33" s="7"/>
      <c r="D33" s="7"/>
      <c r="E33" s="7"/>
      <c r="F33" s="7"/>
      <c r="G33" s="7"/>
      <c r="H33" s="2"/>
    </row>
    <row r="34" spans="2:8" ht="12.75">
      <c r="B34" s="2"/>
      <c r="C34" s="2"/>
      <c r="D34" s="2"/>
      <c r="E34" s="2"/>
      <c r="F34" s="2"/>
      <c r="G34" s="2"/>
      <c r="H34" s="2"/>
    </row>
    <row r="36" s="45" customFormat="1" ht="14.25">
      <c r="A36" s="44"/>
    </row>
    <row r="37" s="45" customFormat="1" ht="14.25">
      <c r="A37" s="44" t="s">
        <v>312</v>
      </c>
    </row>
    <row r="38" ht="12.75">
      <c r="A38" s="2" t="s">
        <v>204</v>
      </c>
    </row>
    <row r="39" ht="12.75">
      <c r="A39" s="2"/>
    </row>
    <row r="40" ht="12.75">
      <c r="A40" s="2"/>
    </row>
    <row r="41" ht="12.75">
      <c r="A41" s="2"/>
    </row>
    <row r="42" s="47" customFormat="1" ht="12">
      <c r="A42" s="46" t="s">
        <v>104</v>
      </c>
    </row>
  </sheetData>
  <mergeCells count="11">
    <mergeCell ref="E7:E8"/>
    <mergeCell ref="A1:H1"/>
    <mergeCell ref="F7:F8"/>
    <mergeCell ref="C7:C8"/>
    <mergeCell ref="G7:H7"/>
    <mergeCell ref="A3:G3"/>
    <mergeCell ref="A4:G4"/>
    <mergeCell ref="D6:G6"/>
    <mergeCell ref="A7:A8"/>
    <mergeCell ref="B7:B8"/>
    <mergeCell ref="D7:D8"/>
  </mergeCells>
  <printOptions horizontalCentered="1"/>
  <pageMargins left="0.3937007874015748" right="0.1968503937007874" top="0.3937007874015748" bottom="0.3937007874015748" header="0.5118110236220472" footer="0.5118110236220472"/>
  <pageSetup horizontalDpi="600" verticalDpi="600" orientation="portrait" paperSize="9" scale="64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41"/>
  <sheetViews>
    <sheetView showGridLines="0" zoomScale="75" zoomScaleNormal="75" workbookViewId="0" topLeftCell="A19">
      <selection activeCell="A27" sqref="A27"/>
    </sheetView>
  </sheetViews>
  <sheetFormatPr defaultColWidth="9.00390625" defaultRowHeight="12.75"/>
  <cols>
    <col min="1" max="1" width="55.125" style="10" customWidth="1"/>
    <col min="2" max="2" width="14.75390625" style="0" customWidth="1"/>
    <col min="3" max="4" width="15.875" style="0" customWidth="1"/>
    <col min="5" max="5" width="13.75390625" style="0" customWidth="1"/>
    <col min="6" max="6" width="12.75390625" style="0" customWidth="1"/>
    <col min="7" max="7" width="12.25390625" style="0" customWidth="1"/>
    <col min="8" max="8" width="11.625" style="0" customWidth="1"/>
  </cols>
  <sheetData>
    <row r="1" spans="1:9" ht="15" customHeight="1">
      <c r="A1" s="112" t="s">
        <v>285</v>
      </c>
      <c r="B1" s="112"/>
      <c r="C1" s="112"/>
      <c r="D1" s="112"/>
      <c r="E1" s="112"/>
      <c r="F1" s="112"/>
      <c r="G1" s="112"/>
      <c r="H1" s="112"/>
      <c r="I1" s="43"/>
    </row>
    <row r="2" spans="1:8" ht="15">
      <c r="A2" s="1"/>
      <c r="B2" s="1"/>
      <c r="C2" s="1"/>
      <c r="D2" s="2"/>
      <c r="E2" s="2"/>
      <c r="F2" s="2"/>
      <c r="G2" s="2"/>
      <c r="H2" s="2"/>
    </row>
    <row r="3" spans="1:8" ht="18">
      <c r="A3" s="108" t="s">
        <v>52</v>
      </c>
      <c r="B3" s="108"/>
      <c r="C3" s="108"/>
      <c r="D3" s="108"/>
      <c r="E3" s="108"/>
      <c r="F3" s="108"/>
      <c r="G3" s="108"/>
      <c r="H3" s="2"/>
    </row>
    <row r="4" spans="1:8" ht="18">
      <c r="A4" s="108" t="s">
        <v>302</v>
      </c>
      <c r="B4" s="108"/>
      <c r="C4" s="108"/>
      <c r="D4" s="108"/>
      <c r="E4" s="108"/>
      <c r="F4" s="108"/>
      <c r="G4" s="108"/>
      <c r="H4" s="2"/>
    </row>
    <row r="5" spans="1:8" ht="18">
      <c r="A5" s="3"/>
      <c r="B5" s="3"/>
      <c r="C5" s="3"/>
      <c r="D5" s="3"/>
      <c r="E5" s="3"/>
      <c r="F5" s="3"/>
      <c r="G5" s="3"/>
      <c r="H5" s="2"/>
    </row>
    <row r="6" spans="1:8" ht="12.75">
      <c r="A6" s="8"/>
      <c r="B6" s="4"/>
      <c r="C6" s="4"/>
      <c r="D6" s="109" t="s">
        <v>286</v>
      </c>
      <c r="E6" s="109"/>
      <c r="F6" s="109"/>
      <c r="G6" s="109"/>
      <c r="H6" s="2"/>
    </row>
    <row r="7" spans="1:8" ht="27.75" customHeight="1">
      <c r="A7" s="110" t="s">
        <v>287</v>
      </c>
      <c r="B7" s="100" t="s">
        <v>288</v>
      </c>
      <c r="C7" s="100" t="s">
        <v>392</v>
      </c>
      <c r="D7" s="100" t="s">
        <v>289</v>
      </c>
      <c r="E7" s="102" t="s">
        <v>303</v>
      </c>
      <c r="F7" s="102" t="s">
        <v>12</v>
      </c>
      <c r="G7" s="106" t="s">
        <v>142</v>
      </c>
      <c r="H7" s="107"/>
    </row>
    <row r="8" spans="1:8" ht="18.75" customHeight="1">
      <c r="A8" s="111"/>
      <c r="B8" s="101"/>
      <c r="C8" s="101"/>
      <c r="D8" s="101"/>
      <c r="E8" s="103"/>
      <c r="F8" s="103"/>
      <c r="G8" s="6" t="s">
        <v>56</v>
      </c>
      <c r="H8" s="36" t="s">
        <v>293</v>
      </c>
    </row>
    <row r="9" spans="1:8" ht="18.75" customHeight="1">
      <c r="A9" s="30">
        <v>1</v>
      </c>
      <c r="B9" s="31" t="s">
        <v>27</v>
      </c>
      <c r="C9" s="32">
        <v>3</v>
      </c>
      <c r="D9" s="31" t="s">
        <v>28</v>
      </c>
      <c r="E9" s="32">
        <v>5</v>
      </c>
      <c r="F9" s="32">
        <v>6</v>
      </c>
      <c r="G9" s="33" t="s">
        <v>10</v>
      </c>
      <c r="H9" s="33" t="s">
        <v>264</v>
      </c>
    </row>
    <row r="10" spans="1:8" ht="76.5">
      <c r="A10" s="9" t="s">
        <v>90</v>
      </c>
      <c r="B10" s="48">
        <v>132.6</v>
      </c>
      <c r="C10" s="48">
        <v>37</v>
      </c>
      <c r="D10" s="48">
        <v>44.273</v>
      </c>
      <c r="E10" s="48">
        <v>29.1</v>
      </c>
      <c r="F10" s="48">
        <f>D10-E10</f>
        <v>15.173000000000002</v>
      </c>
      <c r="G10" s="54">
        <f>D10/B10*100</f>
        <v>33.38838612368025</v>
      </c>
      <c r="H10" s="49">
        <f>D10/C10*100</f>
        <v>119.65675675675675</v>
      </c>
    </row>
    <row r="11" spans="1:8" ht="51">
      <c r="A11" s="9" t="s">
        <v>97</v>
      </c>
      <c r="B11" s="48"/>
      <c r="C11" s="48"/>
      <c r="D11" s="48"/>
      <c r="E11" s="48">
        <v>0.2</v>
      </c>
      <c r="F11" s="48">
        <f aca="true" t="shared" si="0" ref="F11:F19">D11-E11</f>
        <v>-0.2</v>
      </c>
      <c r="G11" s="54" t="e">
        <f aca="true" t="shared" si="1" ref="G11:G22">D11/B11*100</f>
        <v>#DIV/0!</v>
      </c>
      <c r="H11" s="49" t="e">
        <f aca="true" t="shared" si="2" ref="H11:H22">D11/C11*100</f>
        <v>#DIV/0!</v>
      </c>
    </row>
    <row r="12" spans="1:8" ht="51">
      <c r="A12" s="9" t="s">
        <v>144</v>
      </c>
      <c r="B12" s="48">
        <v>42.3</v>
      </c>
      <c r="C12" s="48">
        <v>0.6</v>
      </c>
      <c r="D12" s="48">
        <v>0.956</v>
      </c>
      <c r="E12" s="48">
        <v>0.7</v>
      </c>
      <c r="F12" s="48">
        <f t="shared" si="0"/>
        <v>0.256</v>
      </c>
      <c r="G12" s="54">
        <f t="shared" si="1"/>
        <v>2.260047281323877</v>
      </c>
      <c r="H12" s="49">
        <f t="shared" si="2"/>
        <v>159.33333333333331</v>
      </c>
    </row>
    <row r="13" spans="1:8" ht="63.75">
      <c r="A13" s="9" t="s">
        <v>148</v>
      </c>
      <c r="B13" s="48">
        <v>23.7</v>
      </c>
      <c r="C13" s="48">
        <v>1.1</v>
      </c>
      <c r="D13" s="48">
        <v>2.377</v>
      </c>
      <c r="E13" s="48">
        <v>0.8</v>
      </c>
      <c r="F13" s="48">
        <f t="shared" si="0"/>
        <v>1.5769999999999997</v>
      </c>
      <c r="G13" s="54">
        <f t="shared" si="1"/>
        <v>10.029535864978904</v>
      </c>
      <c r="H13" s="49">
        <f t="shared" si="2"/>
        <v>216.09090909090907</v>
      </c>
    </row>
    <row r="14" spans="1:8" ht="63.75" hidden="1">
      <c r="A14" s="9" t="s">
        <v>187</v>
      </c>
      <c r="B14" s="48"/>
      <c r="C14" s="48"/>
      <c r="D14" s="48"/>
      <c r="E14" s="48"/>
      <c r="F14" s="48">
        <f t="shared" si="0"/>
        <v>0</v>
      </c>
      <c r="G14" s="54" t="e">
        <f t="shared" si="1"/>
        <v>#DIV/0!</v>
      </c>
      <c r="H14" s="49" t="e">
        <f t="shared" si="2"/>
        <v>#DIV/0!</v>
      </c>
    </row>
    <row r="15" spans="1:8" ht="63.75">
      <c r="A15" s="9" t="s">
        <v>187</v>
      </c>
      <c r="B15" s="48"/>
      <c r="C15" s="48"/>
      <c r="D15" s="48"/>
      <c r="E15" s="48">
        <v>1</v>
      </c>
      <c r="F15" s="48">
        <f t="shared" si="0"/>
        <v>-1</v>
      </c>
      <c r="G15" s="54" t="e">
        <f t="shared" si="1"/>
        <v>#DIV/0!</v>
      </c>
      <c r="H15" s="49" t="e">
        <f t="shared" si="2"/>
        <v>#DIV/0!</v>
      </c>
    </row>
    <row r="16" spans="1:8" ht="63.75">
      <c r="A16" s="20" t="s">
        <v>255</v>
      </c>
      <c r="B16" s="48">
        <v>7</v>
      </c>
      <c r="C16" s="48">
        <v>3</v>
      </c>
      <c r="D16" s="48">
        <v>0.75</v>
      </c>
      <c r="E16" s="48">
        <v>3.6</v>
      </c>
      <c r="F16" s="48">
        <f t="shared" si="0"/>
        <v>-2.85</v>
      </c>
      <c r="G16" s="54">
        <f t="shared" si="1"/>
        <v>10.714285714285714</v>
      </c>
      <c r="H16" s="49">
        <f t="shared" si="2"/>
        <v>25</v>
      </c>
    </row>
    <row r="17" spans="1:8" ht="76.5">
      <c r="A17" s="9" t="s">
        <v>98</v>
      </c>
      <c r="B17" s="48">
        <v>23.8</v>
      </c>
      <c r="C17" s="48">
        <v>11.5</v>
      </c>
      <c r="D17" s="48">
        <v>6.936</v>
      </c>
      <c r="E17" s="48">
        <v>7.9</v>
      </c>
      <c r="F17" s="48">
        <f t="shared" si="0"/>
        <v>-0.9640000000000004</v>
      </c>
      <c r="G17" s="54">
        <f t="shared" si="1"/>
        <v>29.142857142857142</v>
      </c>
      <c r="H17" s="49">
        <f t="shared" si="2"/>
        <v>60.313043478260866</v>
      </c>
    </row>
    <row r="18" spans="1:8" ht="51">
      <c r="A18" s="9" t="s">
        <v>174</v>
      </c>
      <c r="B18" s="48"/>
      <c r="C18" s="48"/>
      <c r="D18" s="48">
        <v>0.032</v>
      </c>
      <c r="E18" s="48"/>
      <c r="F18" s="48"/>
      <c r="G18" s="54" t="e">
        <f t="shared" si="1"/>
        <v>#DIV/0!</v>
      </c>
      <c r="H18" s="49" t="e">
        <f t="shared" si="2"/>
        <v>#DIV/0!</v>
      </c>
    </row>
    <row r="19" spans="1:8" ht="76.5">
      <c r="A19" s="9" t="s">
        <v>256</v>
      </c>
      <c r="B19" s="48">
        <v>21.8</v>
      </c>
      <c r="C19" s="48">
        <v>5</v>
      </c>
      <c r="D19" s="48">
        <v>5.972</v>
      </c>
      <c r="E19" s="48">
        <v>2</v>
      </c>
      <c r="F19" s="48">
        <f t="shared" si="0"/>
        <v>3.9720000000000004</v>
      </c>
      <c r="G19" s="54">
        <f t="shared" si="1"/>
        <v>27.394495412844037</v>
      </c>
      <c r="H19" s="49">
        <f t="shared" si="2"/>
        <v>119.44000000000001</v>
      </c>
    </row>
    <row r="20" spans="1:8" ht="38.25">
      <c r="A20" s="9" t="s">
        <v>76</v>
      </c>
      <c r="B20" s="48"/>
      <c r="C20" s="48"/>
      <c r="D20" s="48"/>
      <c r="E20" s="48"/>
      <c r="F20" s="48">
        <f>D20-E20</f>
        <v>0</v>
      </c>
      <c r="G20" s="54" t="e">
        <f t="shared" si="1"/>
        <v>#DIV/0!</v>
      </c>
      <c r="H20" s="49" t="e">
        <f t="shared" si="2"/>
        <v>#DIV/0!</v>
      </c>
    </row>
    <row r="21" spans="1:8" ht="25.5" hidden="1">
      <c r="A21" s="9" t="s">
        <v>257</v>
      </c>
      <c r="B21" s="48"/>
      <c r="C21" s="48"/>
      <c r="D21" s="48"/>
      <c r="E21" s="48"/>
      <c r="F21" s="48">
        <f>D21-E21</f>
        <v>0</v>
      </c>
      <c r="G21" s="54" t="e">
        <f t="shared" si="1"/>
        <v>#DIV/0!</v>
      </c>
      <c r="H21" s="49" t="e">
        <f t="shared" si="2"/>
        <v>#DIV/0!</v>
      </c>
    </row>
    <row r="22" spans="1:8" ht="25.5">
      <c r="A22" s="9" t="s">
        <v>376</v>
      </c>
      <c r="B22" s="48"/>
      <c r="C22" s="48"/>
      <c r="D22" s="48"/>
      <c r="E22" s="48">
        <v>37.6</v>
      </c>
      <c r="F22" s="48">
        <f>D22-E22</f>
        <v>-37.6</v>
      </c>
      <c r="G22" s="54" t="e">
        <f t="shared" si="1"/>
        <v>#DIV/0!</v>
      </c>
      <c r="H22" s="49" t="e">
        <f t="shared" si="2"/>
        <v>#DIV/0!</v>
      </c>
    </row>
    <row r="23" spans="1:8" ht="15">
      <c r="A23" s="11" t="s">
        <v>36</v>
      </c>
      <c r="B23" s="50">
        <f>SUM(B10:B22)</f>
        <v>251.2</v>
      </c>
      <c r="C23" s="50">
        <f>SUM(C10:C22)</f>
        <v>58.2</v>
      </c>
      <c r="D23" s="50">
        <f>SUM(D10:D22)</f>
        <v>61.29600000000001</v>
      </c>
      <c r="E23" s="50">
        <f>SUM(E10:E22)</f>
        <v>82.9</v>
      </c>
      <c r="F23" s="50">
        <f>SUM(F10:F21)</f>
        <v>15.964000000000002</v>
      </c>
      <c r="G23" s="74">
        <f>D23/B23*100</f>
        <v>24.40127388535032</v>
      </c>
      <c r="H23" s="53">
        <f>D23/C23*100</f>
        <v>105.319587628866</v>
      </c>
    </row>
    <row r="24" spans="1:8" ht="25.5">
      <c r="A24" s="9" t="s">
        <v>258</v>
      </c>
      <c r="B24" s="48">
        <v>300.9</v>
      </c>
      <c r="C24" s="48"/>
      <c r="D24" s="48">
        <v>100.4</v>
      </c>
      <c r="E24" s="48"/>
      <c r="F24" s="48"/>
      <c r="G24" s="54">
        <f>D24/B24*100</f>
        <v>33.366566965769366</v>
      </c>
      <c r="H24" s="49" t="e">
        <f>D24/C24*100</f>
        <v>#DIV/0!</v>
      </c>
    </row>
    <row r="25" spans="1:8" ht="25.5">
      <c r="A25" s="9" t="s">
        <v>261</v>
      </c>
      <c r="B25" s="48">
        <v>590.9</v>
      </c>
      <c r="C25" s="48"/>
      <c r="D25" s="48">
        <v>196</v>
      </c>
      <c r="E25" s="48"/>
      <c r="F25" s="48"/>
      <c r="G25" s="54">
        <f aca="true" t="shared" si="3" ref="G25:G31">D25/B25*100</f>
        <v>33.16974107293959</v>
      </c>
      <c r="H25" s="49" t="e">
        <f aca="true" t="shared" si="4" ref="H25:H31">D25/C25*100</f>
        <v>#DIV/0!</v>
      </c>
    </row>
    <row r="26" spans="1:8" ht="38.25">
      <c r="A26" s="9" t="s">
        <v>262</v>
      </c>
      <c r="B26" s="48">
        <v>981.3</v>
      </c>
      <c r="C26" s="48"/>
      <c r="D26" s="48">
        <v>312</v>
      </c>
      <c r="E26" s="48"/>
      <c r="F26" s="48"/>
      <c r="G26" s="54">
        <f t="shared" si="3"/>
        <v>31.794558239070618</v>
      </c>
      <c r="H26" s="49" t="e">
        <f t="shared" si="4"/>
        <v>#DIV/0!</v>
      </c>
    </row>
    <row r="27" spans="1:8" ht="25.5">
      <c r="A27" s="9" t="s">
        <v>400</v>
      </c>
      <c r="B27" s="48">
        <v>8.5</v>
      </c>
      <c r="C27" s="48"/>
      <c r="D27" s="48"/>
      <c r="E27" s="48"/>
      <c r="F27" s="48"/>
      <c r="G27" s="54">
        <f t="shared" si="3"/>
        <v>0</v>
      </c>
      <c r="H27" s="49" t="e">
        <f t="shared" si="4"/>
        <v>#DIV/0!</v>
      </c>
    </row>
    <row r="28" spans="1:8" ht="51" hidden="1">
      <c r="A28" s="9" t="s">
        <v>127</v>
      </c>
      <c r="B28" s="48"/>
      <c r="C28" s="48"/>
      <c r="D28" s="48"/>
      <c r="E28" s="48"/>
      <c r="F28" s="48"/>
      <c r="G28" s="54" t="e">
        <f t="shared" si="3"/>
        <v>#DIV/0!</v>
      </c>
      <c r="H28" s="49" t="e">
        <f t="shared" si="4"/>
        <v>#DIV/0!</v>
      </c>
    </row>
    <row r="29" spans="1:8" ht="51">
      <c r="A29" s="9" t="s">
        <v>265</v>
      </c>
      <c r="B29" s="48">
        <v>51.9</v>
      </c>
      <c r="C29" s="48"/>
      <c r="D29" s="48">
        <v>25.8</v>
      </c>
      <c r="E29" s="48"/>
      <c r="F29" s="48"/>
      <c r="G29" s="54">
        <f t="shared" si="3"/>
        <v>49.71098265895954</v>
      </c>
      <c r="H29" s="49" t="e">
        <f t="shared" si="4"/>
        <v>#DIV/0!</v>
      </c>
    </row>
    <row r="30" spans="1:8" ht="76.5">
      <c r="A30" s="9" t="s">
        <v>311</v>
      </c>
      <c r="B30" s="48"/>
      <c r="C30" s="48"/>
      <c r="D30" s="48"/>
      <c r="E30" s="48"/>
      <c r="F30" s="48"/>
      <c r="G30" s="54" t="e">
        <f t="shared" si="3"/>
        <v>#DIV/0!</v>
      </c>
      <c r="H30" s="49" t="e">
        <f t="shared" si="4"/>
        <v>#DIV/0!</v>
      </c>
    </row>
    <row r="31" spans="1:8" ht="25.5">
      <c r="A31" s="9" t="s">
        <v>314</v>
      </c>
      <c r="B31" s="48"/>
      <c r="C31" s="48"/>
      <c r="D31" s="48"/>
      <c r="E31" s="48"/>
      <c r="F31" s="48"/>
      <c r="G31" s="54" t="e">
        <f t="shared" si="3"/>
        <v>#DIV/0!</v>
      </c>
      <c r="H31" s="49" t="e">
        <f t="shared" si="4"/>
        <v>#DIV/0!</v>
      </c>
    </row>
    <row r="32" spans="1:8" ht="15">
      <c r="A32" s="11" t="s">
        <v>38</v>
      </c>
      <c r="B32" s="50">
        <f>SUM(B24:B31)</f>
        <v>1933.5</v>
      </c>
      <c r="C32" s="50">
        <f>SUM(C24:C30)</f>
        <v>0</v>
      </c>
      <c r="D32" s="50">
        <f>SUM(D24:D30)</f>
        <v>634.1999999999999</v>
      </c>
      <c r="E32" s="50">
        <f>SUM(E24:E30)</f>
        <v>0</v>
      </c>
      <c r="F32" s="50"/>
      <c r="G32" s="74">
        <f>D32/B32*100</f>
        <v>32.80062063615205</v>
      </c>
      <c r="H32" s="53" t="e">
        <f>D32/C32*100</f>
        <v>#DIV/0!</v>
      </c>
    </row>
    <row r="33" spans="1:8" ht="15">
      <c r="A33" s="11" t="s">
        <v>39</v>
      </c>
      <c r="B33" s="50">
        <f>B23+B32</f>
        <v>2184.7</v>
      </c>
      <c r="C33" s="50">
        <f>C23+C32</f>
        <v>58.2</v>
      </c>
      <c r="D33" s="50">
        <f>D23+D32</f>
        <v>695.496</v>
      </c>
      <c r="E33" s="50">
        <f>E23+E32</f>
        <v>82.9</v>
      </c>
      <c r="F33" s="50"/>
      <c r="G33" s="74">
        <f>D33/B33*100</f>
        <v>31.83485146702065</v>
      </c>
      <c r="H33" s="53">
        <f>D33/C33*100</f>
        <v>1195.0103092783504</v>
      </c>
    </row>
    <row r="34" spans="2:8" ht="12.75">
      <c r="B34" s="7"/>
      <c r="C34" s="7"/>
      <c r="D34" s="88"/>
      <c r="E34" s="7"/>
      <c r="F34" s="7"/>
      <c r="G34" s="7"/>
      <c r="H34" s="2"/>
    </row>
    <row r="35" spans="2:8" ht="12.75">
      <c r="B35" s="2"/>
      <c r="C35" s="2"/>
      <c r="D35" s="2"/>
      <c r="E35" s="2"/>
      <c r="F35" s="2"/>
      <c r="G35" s="2"/>
      <c r="H35" s="2"/>
    </row>
    <row r="37" s="45" customFormat="1" ht="14.25">
      <c r="A37" s="44"/>
    </row>
    <row r="38" s="45" customFormat="1" ht="14.25">
      <c r="A38" s="44" t="s">
        <v>312</v>
      </c>
    </row>
    <row r="39" ht="12.75">
      <c r="A39" s="2" t="s">
        <v>205</v>
      </c>
    </row>
    <row r="40" ht="12.75">
      <c r="A40" s="2"/>
    </row>
    <row r="41" s="47" customFormat="1" ht="12">
      <c r="A41" s="46" t="s">
        <v>104</v>
      </c>
    </row>
  </sheetData>
  <mergeCells count="11">
    <mergeCell ref="E7:E8"/>
    <mergeCell ref="A1:H1"/>
    <mergeCell ref="F7:F8"/>
    <mergeCell ref="C7:C8"/>
    <mergeCell ref="G7:H7"/>
    <mergeCell ref="A3:G3"/>
    <mergeCell ref="A4:G4"/>
    <mergeCell ref="D6:G6"/>
    <mergeCell ref="A7:A8"/>
    <mergeCell ref="B7:B8"/>
    <mergeCell ref="D7:D8"/>
  </mergeCells>
  <printOptions horizontalCentered="1"/>
  <pageMargins left="0.5905511811023623" right="0.1968503937007874" top="0.3937007874015748" bottom="0.3937007874015748" header="0.5118110236220472" footer="0.5118110236220472"/>
  <pageSetup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2013-05-15T05:21:02Z</cp:lastPrinted>
  <dcterms:created xsi:type="dcterms:W3CDTF">2007-10-11T05:28:36Z</dcterms:created>
  <dcterms:modified xsi:type="dcterms:W3CDTF">2013-05-29T09:46:39Z</dcterms:modified>
  <cp:category/>
  <cp:version/>
  <cp:contentType/>
  <cp:contentStatus/>
</cp:coreProperties>
</file>