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30" windowWidth="11850" windowHeight="10215" activeTab="11"/>
  </bookViews>
  <sheets>
    <sheet name="бураши" sheetId="1" r:id="rId1"/>
    <sheet name="вихарево" sheetId="2" r:id="rId2"/>
    <sheet name="дамаскино" sheetId="3" r:id="rId3"/>
    <sheet name="зимник" sheetId="4" r:id="rId4"/>
    <sheet name="м.кильмезь" sheetId="5" r:id="rId5"/>
    <sheet name="моторки" sheetId="6" r:id="rId6"/>
    <sheet name="паска" sheetId="7" r:id="rId7"/>
    <sheet name="порек" sheetId="8" r:id="rId8"/>
    <sheet name="р.ватага" sheetId="9" r:id="rId9"/>
    <sheet name="селино" sheetId="10" r:id="rId10"/>
    <sheet name="чернушка" sheetId="11" r:id="rId11"/>
    <sheet name="пгт.Кильмезь" sheetId="12" r:id="rId12"/>
    <sheet name="консолид. по поселениям" sheetId="13" r:id="rId13"/>
    <sheet name="муниц. район" sheetId="14" r:id="rId14"/>
    <sheet name="консолид. район " sheetId="15" r:id="rId15"/>
    <sheet name="Лист1" sheetId="16" r:id="rId16"/>
    <sheet name="Лист2" sheetId="17" r:id="rId17"/>
  </sheets>
  <definedNames>
    <definedName name="_xlnm.Print_Titles" localSheetId="12">'консолид. по поселениям'!$7:$9</definedName>
    <definedName name="_xlnm.Print_Titles" localSheetId="14">'консолид. район '!$8:$10</definedName>
    <definedName name="_xlnm.Print_Titles" localSheetId="13">'муниц. район'!$7:$9</definedName>
    <definedName name="_xlnm.Print_Titles" localSheetId="11">'пгт.Кильмезь'!$7:$8</definedName>
    <definedName name="_xlnm.Print_Area" localSheetId="13">'муниц. район'!$A$1:$H$149</definedName>
  </definedNames>
  <calcPr fullCalcOnLoad="1"/>
</workbook>
</file>

<file path=xl/sharedStrings.xml><?xml version="1.0" encoding="utf-8"?>
<sst xmlns="http://schemas.openxmlformats.org/spreadsheetml/2006/main" count="963" uniqueCount="416">
  <si>
    <t>(936 1 11 05025 05 0000 120) Доходы, получаемые в виде арендной платы. А также средства от продажи права на заключение договоров аренды за земли, находящиеся в собственности муниципальных райнов (за исключением земельных участков муниципальных бюджетных и автономных учреждений)</t>
  </si>
  <si>
    <t>(984 2 02 04999 10 0000 151) Прочие межбюджетные трансферты, передаваемые бюджетам поселений</t>
  </si>
  <si>
    <t>(985 2 02 04999 10 0000 151) Прочие межбюджетные трансферты</t>
  </si>
  <si>
    <t>(986 2 02 04999 10 0000 151) Прочие межбюджетные трансферты, передаваемые бюджетам поселений</t>
  </si>
  <si>
    <t>(987 2 02 04999 10 0000 151) Прочие межбюджетные трансферты, передав. Поселения</t>
  </si>
  <si>
    <t>(988 2 02 03024 10 2700 151) Субвенции бюджетам поселений на выполнение передаваемых полномочий субъектов Российской Федерации (в части государственных полномочий по созданию и деятельности в муниципальных образованиях административной комиссии)</t>
  </si>
  <si>
    <t>Начальник финансового управления</t>
  </si>
  <si>
    <t>администрации Кильмезского района                                       Е.В. Гулин</t>
  </si>
  <si>
    <t>(988 2 02 04999 10 0000 151) Прочие межбюджетные трансферты, бюджетам поселений</t>
  </si>
  <si>
    <t>989 2 02 04999 10 0000 151) прочие межбюджетные трансферты, передаваемые бюджетам поселений</t>
  </si>
  <si>
    <t>(990 2 02 04999 10 0000 151) Прочие межбюджетные трансферты, передаваемые бюдже</t>
  </si>
  <si>
    <t>(991 2 02 03024 10 2700 151) Субвенции бюджетам поселений на выполнение передаваемых полномочий субъектов Российской Федерации (в части государственных полномочий по созданию и деятельности в муниципальных образованиях административной комиссии)</t>
  </si>
  <si>
    <t>(9122 02 01003 05 0000 151)  дотации бюджетам муниципальных районов на поддержку мер по обеспечению сбалансиролванности бюджетов</t>
  </si>
  <si>
    <t>План утвержденный   на 9 месяцев</t>
  </si>
  <si>
    <t>План утвержденный  на 9 месяцев</t>
  </si>
  <si>
    <t>План утвержденный на 9 месяцев</t>
  </si>
  <si>
    <t>(182 1 01 02030 01 0000 110) Налог на доходы физических лиц с доходов, полученных от осуществления деятельности физическими лицами, не являющимися налоговыми резидентами РФ</t>
  </si>
  <si>
    <t xml:space="preserve">(903 2 02 02999 05 0000 151) Прочие субсидии бюджетам муниципальных районов </t>
  </si>
  <si>
    <t>(992 2 02 02999 05 0000 151) Прочие субсидии бюджетам муниципальных районов</t>
  </si>
  <si>
    <r>
      <t xml:space="preserve">(992 2 02 03024 05 2100 151)Субвенции бюджетам муниципальных районов на выполнение отдельных государственных полномочий  по выплате отдельным категориям специалистов, </t>
    </r>
    <r>
      <rPr>
        <sz val="10"/>
        <color indexed="8"/>
        <rFont val="Arial Cyr"/>
        <family val="0"/>
      </rPr>
      <t>работающих в муниципальных учреждениях и проживающих в сельских населенных пунктах, поселках городского типа области, частичной компенсации их  расходов за наем жилого помещения, теплоснабжение (при отсутствии централизованного теплоснабжения (при наличии печного отопления)- на приобретение и доставку твердого топлива в пределах норм, установленных для продажи населению) и электроснабжение в размере установленном законом области об областном бюджете на очередной финансовый год)</t>
    </r>
  </si>
  <si>
    <t>(188 1 16 43000 01 6000 140) Денежные взыскания (штрафы) за нарушение законодательства РФ</t>
  </si>
  <si>
    <t>(321 1 16 25060 01 0000 140) Денежные взыскания (штрафы) за нарушение земельного законодательства</t>
  </si>
  <si>
    <t>(935 2 02 02999 05 0000 151) Прочие субсидии бюджетам муниципальных районов</t>
  </si>
  <si>
    <t>(912 2 02 02999 05 0000 151) Прочие субсидии бюджетам муниципальных районов</t>
  </si>
  <si>
    <t>(984 1 17 14030 10 0000 180) Средства самообложения граждан, зачисляемый в БП</t>
  </si>
  <si>
    <t>(985 1 17 01050 10 0000 180)Невыясненные поступления, зачисляемые в бюджеты поселений</t>
  </si>
  <si>
    <t>(985 1 17 14030 10 0000 180) Средства самообложения граждан, зачисляемый в БП</t>
  </si>
  <si>
    <t>(985 2 04 05099 10 0000 180) Прочие безвозмездные поступления от негосударственных организаций в бюджеты поселений</t>
  </si>
  <si>
    <t>(985 2 07 05030 10 0000 180)Прочие безвозмездные поступления в бюджеты поселений</t>
  </si>
  <si>
    <t>(986 1 17 14030 10 0000 180) Средства самообложения граждан, зачисляемый в БП</t>
  </si>
  <si>
    <t>(987 1 17 14030 10 0000 180) Средства самообложения граждан, зачисляемый в БП</t>
  </si>
  <si>
    <t>(987 2 04 05099 10 0000 180) Прочие безвозмездные поступления от негосударственных организаций в бюджеты поселений</t>
  </si>
  <si>
    <t>(987 2 07 05030 10 0000 180)Прочие безвозмездные поступления в бюджеты поселений</t>
  </si>
  <si>
    <t>(987 1 17 01050 10 0000 180)Невыясненные поступления, зачисляемые в бюджеты поселений</t>
  </si>
  <si>
    <t>(936 2 02 02999 05 0000 151) Прочие субсидии бюджетам муниципальных районов</t>
  </si>
  <si>
    <t xml:space="preserve">(902 2 02 02999 05 0000 151) Прочие субсидии бюджетам муниципальных районов </t>
  </si>
  <si>
    <t>(903 2 02 02999 05 0000 151) Прочие субсидии бюджетам муниципальных районов (</t>
  </si>
  <si>
    <t>(903 2 02 04999 05 0000 151) Прочие межбюджетаные трансферты, передаваемые муниципальным районам</t>
  </si>
  <si>
    <t>(182 1 05 04020 02 0000 110)Налог, взимаемый с связи с применением патентной системы налогообложения, зачисляемый вбюджеты муниципальных районов</t>
  </si>
  <si>
    <r>
      <t>(903 2 02 03024 05 1400 151)Субвенции бюджетам муниципальных районов на выполнение передаваемых полномочий субъектов Российской Федерации (</t>
    </r>
    <r>
      <rPr>
        <sz val="10"/>
        <color indexed="8"/>
        <rFont val="Arial Cyr"/>
        <family val="0"/>
      </rPr>
      <t>в части реализации государственного стандарта общего образования)</t>
    </r>
  </si>
  <si>
    <r>
      <t>(936 2 02 03024 05 1500 151)Субвенции бюджетам муниципальных районов на выполнение передаваемых полномочий субъектов Российской Федерации (</t>
    </r>
    <r>
      <rPr>
        <sz val="10"/>
        <color indexed="8"/>
        <rFont val="Arial Cyr"/>
        <family val="0"/>
      </rPr>
      <t>в части государственных полномочий по созданию в муниципальных районах комиссий по делам несовершеннолетных и защите их прав и осуществлению деятельности в сфере профилактики безнадзорности и правонарушений несовершеннолетных ,включая административную юрисдикцию)</t>
    </r>
  </si>
  <si>
    <t>(000 1 17 01050 05 0000 180) Невыясненные  поступления, зачисляемые в бюджеты муниц. районов</t>
  </si>
  <si>
    <t>(000 1 17 01050 10 0000 180) Невыясненные  поступления, зачисляемые в бюджеты поселений</t>
  </si>
  <si>
    <r>
      <t>(936 2 02 03024 05 1600 151)Субвенции бюджетам муниципальных районов на выполнение передаваемых полномочий субъектов Российской Федерации (</t>
    </r>
    <r>
      <rPr>
        <sz val="10"/>
        <color indexed="8"/>
        <rFont val="Arial Cyr"/>
        <family val="0"/>
      </rPr>
      <t>в части государственных полномочий  по хранению, комплектованию муниципальных архивов документами Архивного фонда Российской Федерации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государственному учету документов Архивного фонда Российской Федерации и других архивных документов, относящихся к государственной собственности области, находящихся на территории муниципальных образований, временно хранящихся в муниципальных архивах)</t>
    </r>
  </si>
  <si>
    <r>
      <t>(936 2 02 03024 05 1700 151)Субвенции бюджетам муниципальных районов на выполнение передаваемых полномочий субъектов Российской Федерации (</t>
    </r>
    <r>
      <rPr>
        <sz val="10"/>
        <color indexed="8"/>
        <rFont val="Arial Cyr"/>
        <family val="0"/>
      </rPr>
      <t>в части государственных полномочий по поддержке сельскохозяйственного производства, за исключением реализации мероприятий, предусмотренных федеральными целевыми программами)</t>
    </r>
  </si>
  <si>
    <t>(983 1 17 05050 10 0000 180) Прочие неналоговые доходы бюджетов поселений</t>
  </si>
  <si>
    <t>(985 1 17 05050 10 0000 180) Прочие неналоговые доходы бюджетов поселений</t>
  </si>
  <si>
    <t>(988 1 17 05050 10 0000 180) Прочие неналоговые доходы бюджетов поселений</t>
  </si>
  <si>
    <t>903 2 02 03029 05 0000 151) 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</si>
  <si>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903 2 02 03027 05 0000 151)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</si>
  <si>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(182 1 05 03000 01 0000 110) Единый сельскохозяйственный налог</t>
  </si>
  <si>
    <t>(182 1 06 02010 02 0000 110) Налог на имущество организаций по имуществу, не входящему в Единую систему газоснабжения</t>
  </si>
  <si>
    <t>(182 1 08 03010 01 0000 110)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</si>
  <si>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(182 1 09 01030 05 1000 110) Налог на прибыль организаций, зачислявшийся до 1 января 2005 года в местные бюджеты, мобилизуемый на территориях муниципальных районов</t>
  </si>
  <si>
    <t>(182 1 09 04010 02 1000 110) Налог на имущество предприятий*</t>
  </si>
  <si>
    <t>(000 1 19 05000 05 0000 151) Возврат остатков субсидий и субвенций из бюджетов муниц. районов</t>
  </si>
  <si>
    <t>(000 1 17 05050 05 0000 180) Прочие неналоговые доходы бюджетов муниципальных районов</t>
  </si>
  <si>
    <t>(182 1 05 01011 01 0000 110) Налог, взимаемый с налогоплательщиков , выбравших в качестве объекта налогообложения доходы</t>
  </si>
  <si>
    <t>(182 1 05 01012 01 0000 110) 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</si>
  <si>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(182 1 05 01021 01 0000 110) Налог, взимаемый с налогоплательщиков , выбравших в качестве объекта налогообложения доходы, уменьшенные на величину расходов</t>
  </si>
  <si>
    <t>(182 1 05 01022 01 0000 110)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</si>
  <si>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(182 1 05 01041 02 0000 110) Налог, взимаемый в виде стоимости патента в связи с применением упрощенной системы налогообложения</t>
  </si>
  <si>
    <t>(182 1 05 01042 02 0000 110) 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</si>
  <si>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(991 2 02 02999 10 0000 151) Прочие субсидии бюджетам поселений</t>
  </si>
  <si>
    <t>(980 2 02 02999 10 0000 151) Прочие субсидии бюджетам поселений</t>
  </si>
  <si>
    <t>(981 2 02 02999 10 0000 151) Прочие субсидии бюджетам поселений</t>
  </si>
  <si>
    <t>(982 2 02 02999 10 0000 151) Прочие субсидии бюджетам поселений</t>
  </si>
  <si>
    <t>(983 2 02 02999 10 0000 151) Прочие субсидии бюджетам поселений</t>
  </si>
  <si>
    <t>(984 2 02 02999 10 0000 151) Прочие субсидии бюджетам поселений</t>
  </si>
  <si>
    <t>(985 2 02 02999 10 0000 151) Прочие субсидии бюджетам поселений</t>
  </si>
  <si>
    <t>(986 2 02 02999 10 0000 151) Прочие субсидии бюджетам поселений</t>
  </si>
  <si>
    <t>(988 2 02 02999 10 0000 151) Прочие субсидии бюджетам поселений</t>
  </si>
  <si>
    <t>(987 2 02 02999 10 0000 151) Прочие субсидии бюджетам поселений</t>
  </si>
  <si>
    <t>(990 2 02 02999 10 0000 151) Прочие субсидии бюджетам поселений</t>
  </si>
  <si>
    <t>(989 2 02 02999 10 0000 151) Прочие субсидии бюджетам поселений</t>
  </si>
  <si>
    <t>(182 1 05 02010 02 0000 110) Единый налог на вмененный доход для отдельных видов деятельности</t>
  </si>
  <si>
    <t>(182 1 05 03010 01 0000 110) Единый сельскохозяйственный налог</t>
  </si>
  <si>
    <t>(182 1 05 03020 01 0000 110) Единый сельскохозяйственный налог (за налоговые периоды, истекшие до 1 января 2011 года)</t>
  </si>
  <si>
    <t>(903 2 19 05000 05 0000 151)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</si>
  <si>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(912 2 19 05000 05 0000 151)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</si>
  <si>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(936 2 02 02008 05 0000 151)Субсидии бюджетам муниципальных районов на обеспечение жильем молодых семей </t>
  </si>
  <si>
    <t>(182 1 09 04050 10 1000 110) Земельный налог (по обязательствам, возникшим до 1 января 2006 года), мобилизуемый на территориях поселений</t>
  </si>
  <si>
    <t>(982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</si>
  <si>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(982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</si>
  <si>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(982 1 17 01050 10 0000 180)Невыясненные поступления, зачисляемые в бюджеты поселений</t>
  </si>
  <si>
    <t>(982 2 02 01001 10 0100 151) Дотации бюджетам поселений на выравнивание бюджетной обеспеченности</t>
  </si>
  <si>
    <t>(981 1 17 05050 10 0000 180) Прочие неналоговые доходы бюджетов поселений</t>
  </si>
  <si>
    <t>982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</si>
  <si>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(991 1 17 01050 10 0000 180)Невыясненные поступления, зачисляемые в бюджеты поселений</t>
  </si>
  <si>
    <t>(982 2 02 01001 10 0200 151) Дотации бюджетам поселений на выравнивание бюджетной обеспеченности</t>
  </si>
  <si>
    <t>(982 2 02 01003 10 0000 151) Дотации бюджетам поселений на поддержку мер по обеспечению сбалансированности бюджетов</t>
  </si>
  <si>
    <t>(982 2 02 03015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</si>
  <si>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983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</si>
  <si>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(936 1 13 02995 05 0000 130)Прочие доходы от компенсации затрат бюджетов муниципальных районов</t>
  </si>
  <si>
    <t>(000 2 02 01003 05 0000 151) Дотации бюджетам поселений на поддержку мер по обеспечению сбалансированности бюджетов</t>
  </si>
  <si>
    <t>9 месяцев</t>
  </si>
  <si>
    <t>(000 2 02 01003 100000 151) Дотации бюджетам поселений на поддержку мер по обеспечению сбалансированности бюджетов</t>
  </si>
  <si>
    <t>(000 2 02 01003 05 0000 151) Дотации бюджетам муниципальных районов на поддержку мер по обеспечению сбалансированности бюджетов</t>
  </si>
  <si>
    <t>(182 1 16 08000 01 0000 140) Денежные взыскания (штрафы)за административные правонарушения в
области государственного регулирования производства и оборота этилового спирта, алкогольной, спиртосодержащей и табачной продукции</t>
  </si>
  <si>
    <t>(182 1 16 06000 01 0000 140)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</si>
  <si>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(188 1 16 30030 01 0000 140) Прочие денежные взыскания (штрафы) за административные правонарушения в области дорожного движения</t>
  </si>
  <si>
    <t>(182 1 16 03030 01 0000 140)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</si>
  <si>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7</t>
  </si>
  <si>
    <t>Откл.             (гр.4-гр.5)</t>
  </si>
  <si>
    <t>Откл.              (гр.4-гр.5)</t>
  </si>
  <si>
    <t>6</t>
  </si>
  <si>
    <t>(182 1 16 03010 01 0000 140)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НК РФ</t>
  </si>
  <si>
    <t>(903 1 13 02995 05 0000 130)Прочие доходы от компенсации затрат бюджетов муниципальных районов</t>
  </si>
  <si>
    <t>(076 1 16 90050 05 6000 140)Поступления от денежных взысканий (штрафов)</t>
  </si>
  <si>
    <t>(980 1 17 05050 10 0000 180) Прочие неналоговые доходы бюджетов поселений</t>
  </si>
  <si>
    <t>(987 1 17 05050 10 0000 180 Прочие неналоговые доходы  бюджетов поселений</t>
  </si>
  <si>
    <t>(936 2 02 03099 05 0000 151)Субвенции бюджетам муниципальных районов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</si>
  <si>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(936 1 11 05035 05 0000 120) Доходы от сдачи в аренду имущества, находящегося в оперативном управлении муниципальных районов и созданных ими учреждений (за исключением имущества муниципальных автономных учреждений)</t>
  </si>
  <si>
    <t>(177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</si>
  <si>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(912 2 02 01999 05 0000 151) Прочие дотации бюджетам поселений</t>
  </si>
  <si>
    <t>(182 1 09 07050 05 1000 110) Прочие местные налоги и сборы</t>
  </si>
  <si>
    <t>(182 1 09 07030 05 1000 110)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</si>
  <si>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(182 1 09 06020 02 0000 110) Сбор на нужды образовательных учреждений , взимаемый с юридических лиц</t>
  </si>
  <si>
    <t>(182 1 09 06010 02 1000 110) Налог с продаж*</t>
  </si>
  <si>
    <t>2</t>
  </si>
  <si>
    <t>4</t>
  </si>
  <si>
    <t>5</t>
  </si>
  <si>
    <t>(188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</si>
  <si>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(192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</si>
  <si>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(814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</si>
  <si>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(936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</si>
  <si>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(936 1 08 07150 01 0000 110) Государственная пошлина за выдачу разрешения на установку рекламной конструкции</t>
  </si>
  <si>
    <t>Исполнение консолидированного бюджета поселений</t>
  </si>
  <si>
    <t>Всего собственные доходы:</t>
  </si>
  <si>
    <t>Исполнение бюджета Зимнякского сельского поселения</t>
  </si>
  <si>
    <t>Итого безвозмездные перечисления:</t>
  </si>
  <si>
    <t>ВСЕГО ДОХОДОВ:</t>
  </si>
  <si>
    <t xml:space="preserve">Исполнение бюджета </t>
  </si>
  <si>
    <t>Кильмезского муниципального района по доходам</t>
  </si>
  <si>
    <t>Всего собственные доходы</t>
  </si>
  <si>
    <t>Всего налоговые и неналоговые  доходы:</t>
  </si>
  <si>
    <t>Итого платные услуги:</t>
  </si>
  <si>
    <t>Исполнение бюджета Бурашевского сельского поселения</t>
  </si>
  <si>
    <t xml:space="preserve">Исполнение бюджета Вихаревского сельского поселения </t>
  </si>
  <si>
    <t>Исполнение бюджета Дамаскинского сельского поселения</t>
  </si>
  <si>
    <t>Исполнение бюджета Малокильмезского сельского поселения</t>
  </si>
  <si>
    <t>Исполнение бюджета Моторского сельского поселения</t>
  </si>
  <si>
    <t>Исполнение бюджета Паскинского сельского поселения</t>
  </si>
  <si>
    <t>Исполнение бюджета Большепорекского сельского поселения</t>
  </si>
  <si>
    <t>Исполнение бюджета Рыбно-Ватажского сельского поселения</t>
  </si>
  <si>
    <t>Исполнение бюджета Селинского сельского поселения</t>
  </si>
  <si>
    <t>Исполнение бюджета Чернушского сельского поселения</t>
  </si>
  <si>
    <t xml:space="preserve">Исполнение бюджета городского поселения пгт. Кильмезь </t>
  </si>
  <si>
    <t>года</t>
  </si>
  <si>
    <t>(990 2 02 03015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</si>
  <si>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(182 1 09 04050 10 0000 110) (Земельный налог по обязательствам, возникшим до 1 января 2007 года)</t>
  </si>
  <si>
    <t>(991 1 11 09035 10 0000 120) Доходы от эксплуатации и использования имущества автомобильных дорог, находящихся в собственности поселений</t>
  </si>
  <si>
    <t>991 1 11 09045 10 0000 120 Прочие поступления  от имущества, находящегося в собственности поселений</t>
  </si>
  <si>
    <t>(991 1 16 90050 10 0000 140) Прочие поступления от денежных взысканий (штрафов) и иных сумм в возмещение ущерба, зачисляемые в бюджеты поселений</t>
  </si>
  <si>
    <t>(991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</si>
  <si>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(000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</si>
  <si>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(936 1 11 09035 10 0000 120) Доходы от эксплуатации и использования имущества автомобильных дорог, находящихся в собственности поселений</t>
  </si>
  <si>
    <t>(318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</si>
  <si>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(000 1 14 02032 10 0000 410)Доходы от реализации имущества, находящегося в оперативном управлении учреждений, находящихся в ведении органов управления поселений (за искл.имущества муниципальных автономных учреждений), в части реализации основных средств по указанному имуществу</t>
  </si>
  <si>
    <t>(000 1 16 90050 10 0000 140) Прочие поступления от денежных взысканий (штрафов) и иных сумм в возмещение ущерба, зачисляемые в бюджеты поселений</t>
  </si>
  <si>
    <t>(936 2 02 03026 05 0000 151) Субвенции бюджетам муниципальных районов на обеспечение жилыми помещениями детей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</si>
  <si>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(984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</si>
  <si>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(985 1 16 90050 10 0000 140) Прочие поступления от денежных взысканий (штрафов) и иных сумм в возмещение ущерба, зачисляемые в бюджеты поселений</t>
  </si>
  <si>
    <t>(986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</si>
  <si>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(988 1 16 90050 10 0000 140) Прочие поступления от денежных взысканий (штрафов) и иных сумм в возмещение ущерба, зачисляемые в бюджеты поселений</t>
  </si>
  <si>
    <t>(989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</si>
  <si>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(141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</si>
  <si>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(912 2 02 02999 05 2900 151) Субсидии на оценку строений,помещений и сооружений  принадлежащих на праве собственности гражданам</t>
  </si>
  <si>
    <t>(000 2 02 01003 10 0000 151) Дотации бюджетам поселений на поддержку мер по обеспечению сбалансированности бюджетов</t>
  </si>
  <si>
    <t>(912 2 02 01001 05 0000 151) Дотации бюджетам муниципальных районов на выравнивание  бюджетной обеспеченности</t>
  </si>
  <si>
    <r>
      <t>(936 1 13 01995 05 0000 130) Прочие доходы от оказания платных услуг (работ) получателями средств бюджетов муниципальных районов (</t>
    </r>
    <r>
      <rPr>
        <b/>
        <i/>
        <sz val="10"/>
        <rFont val="Arial Cyr"/>
        <family val="0"/>
      </rPr>
      <t>ДШИ, Музей</t>
    </r>
    <r>
      <rPr>
        <i/>
        <sz val="10"/>
        <rFont val="Arial Cyr"/>
        <family val="0"/>
      </rPr>
      <t>)</t>
    </r>
  </si>
  <si>
    <t>(936 1 13 02065 05 0000 130) Доходы, поступающие в порядке возмещения расходов, понесенных в связи с эксплуатацией  имущества муниципальных районов (Администрация)</t>
  </si>
  <si>
    <t>(936 1 14 02052 05 0000 410)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</si>
  <si>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(936 1 14 02053 05 0000 410)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</si>
  <si>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(936 1 14 06013 10 0000 430)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</si>
  <si>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r>
      <t>(992 1 13 01995 05 0000 130) Прочие доходы от оказания платных услуг (работ) получателями средств бюджетов муниципальных районов (</t>
    </r>
    <r>
      <rPr>
        <b/>
        <i/>
        <sz val="10"/>
        <rFont val="Arial Cyr"/>
        <family val="0"/>
      </rPr>
      <t>МБС</t>
    </r>
    <r>
      <rPr>
        <i/>
        <sz val="10"/>
        <rFont val="Arial Cyr"/>
        <family val="0"/>
      </rPr>
      <t>)</t>
    </r>
  </si>
  <si>
    <t>(182 1 01 02010 01 0000 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</si>
  <si>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(182 1 01 02020 01 0000 110)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</si>
  <si>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(182 1 01 02040 01 0000 110)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</t>
  </si>
  <si>
    <t>(902 2 19 05000 05 0000 151)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</si>
  <si>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r>
      <t>(902 1 13 01995 05 0000 130) Прочие доходы от оказания платных услуг (работ) получателями средств бюджетов муниципальных районов (</t>
    </r>
    <r>
      <rPr>
        <b/>
        <i/>
        <sz val="10"/>
        <rFont val="Arial Cyr"/>
        <family val="0"/>
      </rPr>
      <t>МУ РЦКиД</t>
    </r>
    <r>
      <rPr>
        <i/>
        <sz val="10"/>
        <rFont val="Arial Cyr"/>
        <family val="0"/>
      </rPr>
      <t>)</t>
    </r>
  </si>
  <si>
    <t>(903 1 13 01995 05 0000130) 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</si>
  <si>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(182 1 01 02040 01 0000 110)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</si>
  <si>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(182 1 05 03010 01 0000 110) Единый сельскохозяйственный налог, взимаемый с налогоплательщиков, выбравших в качестве объекта налогообложения доходы, уменьшенные на величину рас</t>
  </si>
  <si>
    <t>(161 1 16 33050 10 6000 140)Денежные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</t>
  </si>
  <si>
    <t>(991 2 04 0509910 0000 180)Прочие межбюджетные трансферты поселениям</t>
  </si>
  <si>
    <t>(991 2 02 02088 10 0002 151)Субсидии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Фонда содействия реформированию жилищно-коммунального хозяйства</t>
  </si>
  <si>
    <t>(991 2 02 02089 10 0002 151)Субсидии бюджетам поселений на обеспечение мероприятий по переселению граждан из аварийного жилищного фонда за счет средств бюджетов</t>
  </si>
  <si>
    <t>(060 1 16 90050 05 6000 140) Прочие поступления от денежных взысканий (штрафов) и иных сумм в возмещение ущерба, зачисляемые в бюджеты муниципальных районов</t>
  </si>
  <si>
    <t>(106 1 16 30030 01 6000 140)Прочие денежные взыскания (штрафы) за административные правонарушения в области дорожного движения</t>
  </si>
  <si>
    <t>(141 1 16 43000 01 6000 140)Денежные взыскания (штрафы) за нарушение законодательства РФ</t>
  </si>
  <si>
    <t>(912  2 02 02088 05 0002 151 )  Субсидии    бюджетам   муниципальных районов на обеспечение мероприятий  по  переселению граждан из аварийного жилищного фонда за                                 счет     средств,     поступивших     от  государственной   корпорации   -   Фонда  содействия    реформированию    жилищно-коммунального хозяйства</t>
  </si>
  <si>
    <t>912  2 02 02089 05 0002 151 )  Субсидии    бюджетам   муниципальных районов на обеспечение мероприятий  по  переселению граждан из аварийного жилищного фонда за                                 счет     средств бюджетов</t>
  </si>
  <si>
    <t>(936 2 02 04999 05 0000 151) Прочие межбюджетаные трансферты, передаваемые муниципальным районам</t>
  </si>
  <si>
    <t>(936 2 02 02204 05 0000 151)Субсидии бюджетам на модернизаципю региональных систем дошкольного образования</t>
  </si>
  <si>
    <t>(106 1 16 30030 01 6000 140)Денежные взыскания (штрафы) за нарушение земельного законодательства</t>
  </si>
  <si>
    <t>(322 1 16 21050 10 6000 140)Денежные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</si>
  <si>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(936 1 17 05050 05 0000 180) Прочие неналоговые доходы бюджетов муниципальных районов</t>
  </si>
  <si>
    <t>(903 1 17 01050 05 0000 180) Невыяспенные  поступления, зачисляемые в бюджеты муниципальных районов</t>
  </si>
  <si>
    <t>(992 2 02 04041 05 0000 151)Межбюджетные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ситемы библиотечного дела с учетом задачи расширения информационных технологий и оцифровки</t>
  </si>
  <si>
    <t>(903 2 02 02204 05 0000 151)Субсидии бюджетам на модернизаципю региональных систем дошкольного образования</t>
  </si>
  <si>
    <t>(936 1 14 06025 10 0000 430) 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</si>
  <si>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(990 1 16 90050 10 0000 140) Прочие поступления от денежных взысканий (штрафов) и иных сумм в возмещение ущерба, зачисляемые в бюджеты поселений</t>
  </si>
  <si>
    <t>(983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</si>
  <si>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по доходам по состоянию на 01.01.2014г.</t>
  </si>
  <si>
    <t>Исполнено          на 01.01.2013г.</t>
  </si>
  <si>
    <t>Исполнено          на 01.12.2013г.</t>
  </si>
  <si>
    <t>по состоянию на 01.01.2014г.</t>
  </si>
  <si>
    <t>(982 1 14 02053 10 0000 410)Доходы от реализации иного имущества,находящегося в собственности поселений</t>
  </si>
  <si>
    <t>(986 1 17 01050 10 0000 180)Невыясненные поступления, зачисляемые в бюджеты поселений</t>
  </si>
  <si>
    <t>(991 1 14 02052 10 0000 410)Доходы от реализации имущества,находящегося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и бюджетных учреждений)в части реализации материальных запасов по указанному имуществу</t>
  </si>
  <si>
    <t>(161 1 16 33050 10 60000 140)Денежные взыскания (штрафы) и иные суммы, взыскиваемые  с лиц, виновных в совершении преступлений, и в возмещение ущербу имуществу, зачисляемые в бюджеты поселений</t>
  </si>
  <si>
    <t>(991 1 14 02053 10 0000 440)Доходы от реализации имущества,находящегося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и бюджетных учреждений)в части реализации материальных запасов по указанному имуществу</t>
  </si>
  <si>
    <t>(161 1 16 33050 05 0000 140)Денежные взыскания (штрафы) за нарушения законодательстваРФ о размещении заказов на поставик товаров, выполнение работ, оказание услуг для нужд муниципальных районов</t>
  </si>
  <si>
    <t>(141 1 16 28000 01 0000 140)Денежные взыскания (штрафы) за нарушения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</si>
  <si>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(936 2 02 03007 05 0000 151)Субвенции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</si>
  <si>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(903 2 02 02051 05 0000 151)Субсидии бюджетам муниципальных районов на реализацию ФЦП</t>
  </si>
  <si>
    <t>(936 2 02 02051 05 0000 151)Субсидии бюджетам муниципальных районов на реализацию ФЦП</t>
  </si>
  <si>
    <t>(9911 11 05025 10 0000 120)Доходы, получаемые в виде арендной платы,а также средства от продажи права на заключение договоров аренды за земли, находящиеся в собственности поселений</t>
  </si>
  <si>
    <t>(991 1 11 05025 10 0000 120)Доходы, получаемые в виде арендной платы,а также средства от продажи права на заключение договоров аренды за земли, находящиеся в собственности поселений</t>
  </si>
  <si>
    <t>(936 1 11 05013 10 0000 120)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</si>
  <si>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(000 2 02 03015 10 0000 151) Субвенции бюджетам поселений на осуществление первичного воинского учета на территориях, где отсутствуют военные комиссариаты</t>
  </si>
  <si>
    <r>
      <t>(000 2 02 03024 10 2700 151) Субвенции бюджетам поселений на выполнение передаваемых полномочий субъектов Российской Федерации (</t>
    </r>
    <r>
      <rPr>
        <sz val="10"/>
        <rFont val="Arial Cyr"/>
        <family val="0"/>
      </rPr>
      <t>в части государственных полномочий по созданию и деятельности в муниципальных образованиях административной комиссии)</t>
    </r>
  </si>
  <si>
    <t>(987 1 13 02065 10 0000 130) Доходы, поступающие в порядке возмещения расходов, понесенных в связи с эксплуатацией  имущества поселений</t>
  </si>
  <si>
    <r>
      <t>(902 2 02 03024 05 2100 151)Субвенции бюджетам муниципальных районов на выполнение передаваемых полномочий субъектов Российской Федерации (</t>
    </r>
    <r>
      <rPr>
        <sz val="10"/>
        <color indexed="8"/>
        <rFont val="Arial Cyr"/>
        <family val="0"/>
      </rPr>
      <t>в части государственных полномочий по выплате предусмотренным законом области отдельным категориям специалистов, работающих в муниципальных учреждениях и проживающих в сельских населенных пунктах, поселках городского типа области, частичной компенсации их  расходов за наем жилого помещения, теплоснабжение (при отсутствии централизованного теплоснабжения (при наличии печного отопления)- на приобретение и доставку твердого топлива в пределах норм, установленных для продажи населению) и электроснабжение в размере установленном законом области об областном бюджете на очередной финансовый год)</t>
    </r>
  </si>
  <si>
    <t>(980 2 02 04999 10 0000 151) Прочие межбюджетные трансферты, передаваемые поселениям</t>
  </si>
  <si>
    <t>Карачева К.А. / 2-13-72</t>
  </si>
  <si>
    <r>
      <t>(936 2 02 03024 05 2100 151)Субвенции бюджетам муниципальных районов на выполнение передаваемых полномочий субъектов Российской Федерации (</t>
    </r>
    <r>
      <rPr>
        <sz val="10"/>
        <color indexed="8"/>
        <rFont val="Arial Cyr"/>
        <family val="0"/>
      </rPr>
      <t>в части государственных полномочий по выплате предусмотренным законом области отдельным категориям специалистов, работающих в муниципальных учреждениях и проживающих в сельских населенных пунктах, поселках городского типа области, частичной компенсации их  расходов за наем жилого помещения, теплоснабжение (при отсутствии централизованного теплоснабжения (при наличии печного отопления)- на приобретение и доставку твердого топлива в пределах норм, установленных для продажи населению) и электроснабжение в размере установленном законом области об областном бюджете на очередной финансовый год)</t>
    </r>
  </si>
  <si>
    <r>
      <t>(992 2 02 03024 05 2100 151)Субвенции бюджетам муниципальных районов на выполнение передаваемых полномочий субъектов Российской Федерации (</t>
    </r>
    <r>
      <rPr>
        <sz val="10"/>
        <color indexed="8"/>
        <rFont val="Arial Cyr"/>
        <family val="0"/>
      </rPr>
      <t>в части государственных полномочий по выплате предусмотренным законом области отдельным категориям специалистов, работающих в муниципальных учреждениях и проживающих в сельских населенных пунктах, поселках городского типа области, частичной компенсации их  расходов за наем жилого помещения, теплоснабжение (при отсутствии централизованного теплоснабжения (при наличии печного отопления)- на приобретение и доставку твердого топлива в пределах норм, установленных для продажи населению) и электроснабжение в размере установленном законом области об областном бюджете на очередной финансовый год)</t>
    </r>
  </si>
  <si>
    <r>
      <t>(903 2 02 03024 05 2200 151)Субвенции бюджетам муниципальных районов на выполнение передаваемых полномочий субъектов Российской Федерации (</t>
    </r>
    <r>
      <rPr>
        <sz val="10"/>
        <color indexed="8"/>
        <rFont val="Arial Cyr"/>
        <family val="0"/>
      </rPr>
      <t>в части государственных полномочий по выплате предусмотренным законом области отдельным категориям специалистов, работающих в муниципальных учреждениях и проживающих в сельских населенных пунктах, поселках городского типа области, частичной компенсации их  расходов за наем жилого помещения, теплоснабжение (при отсутствии централизованного теплоснабжения (при наличии печного отопления)- на приобретение и доставку твердого топлива в пределах норм, установленных для продажи населению) и электроснабжение в размере установленном законом области об областном бюджете на очередной финансовый год)</t>
    </r>
  </si>
  <si>
    <t>(980 1 17 14030 10 0000 180) Средства самообложения граждан, зачисляемый в БП</t>
  </si>
  <si>
    <t>(980 2 04 05099 10 0000 180) Прочие безвозмездные поступления от негосударственных организаций в бюджеты поселений</t>
  </si>
  <si>
    <t>(000 1 17 01000 00 0000 180)Невыясненные поступления</t>
  </si>
  <si>
    <t>(981 2 07 05030 10 0000 180) Прочие безвозмездные поступления в бюджеты поселений</t>
  </si>
  <si>
    <t>(981 2 04 05099 10 0000 180)Прочие безвозмездные поступления от негосударственных организаций в бюджеты поселений</t>
  </si>
  <si>
    <t>(981 1 17 14030 10 0000 180) Средства самообложения граждан, зачисляемый в БП</t>
  </si>
  <si>
    <t>(982 2 07 05030 10 0000 180)Прочие безвозмездные постпуления в бюджеты поселений</t>
  </si>
  <si>
    <t>(983 1 17 14030 10 0000 180) Средства самообложения граждан, зачисляемый в БП</t>
  </si>
  <si>
    <t>(983 2 07 05030 10 0000 180)Прочие безвозмездные поступления в бюджеты поселений</t>
  </si>
  <si>
    <r>
      <t>912 2 02 03024 05 2500 151) Субвенции бюджетам муниципальных районов на выполнение передаваемых полномочий субъектов Российской Федерации (</t>
    </r>
    <r>
      <rPr>
        <sz val="10"/>
        <rFont val="Arial Cyr"/>
        <family val="0"/>
      </rPr>
      <t>в части государственных полномочий по  расчету и предоставлению дотаций бюджетам поселений)</t>
    </r>
  </si>
  <si>
    <r>
      <t>903 2 02 03024 05 2600 151) Субвенции бюджетам муниципальных районов на выполнение передаваемых полномочий субъектов Российской Федерации (</t>
    </r>
    <r>
      <rPr>
        <sz val="10"/>
        <rFont val="Arial Cyr"/>
        <family val="0"/>
      </rPr>
      <t>в части государственных полномочий по осуществлению деятельности по опеке и попечительств)</t>
    </r>
  </si>
  <si>
    <t>(980 1 16 90050 10 0000 140) Прочие поступления от денежных взысканий (штрафов) и иных сумм в возмещение ущерба, зачисляемые в бюджеты поселений</t>
  </si>
  <si>
    <t>(982 1 17 05050 10 0000 180) Прочие неналоговые доходы бюджетов поселений</t>
  </si>
  <si>
    <t>(986 1 17 05050 10 0000 180) Прочие неналоговые доходы бюджетов поселений</t>
  </si>
  <si>
    <t>(936 2 02 02085 05 0000 151) Субсидии бюджетам муниципальных районов на осуществление мероприятий по обеспечению жильем граждан  Российской Федерации, проживающих в сельской местности</t>
  </si>
  <si>
    <t>(984 2 02 02999 10 3000 151) Прочие субсидии бюджетам поселений (в части осуществления содержания и ремонта автомобильных дорог общего пользования местного значения)</t>
  </si>
  <si>
    <t>(988 2 02 02999 10 3000 151) Прочие субсидии бюджетам поселений (в части осуществления содержания и ремонта автомобильных дорог общего пользования местного значения)</t>
  </si>
  <si>
    <t>(991 2 02 02088 10 0002 151) 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</si>
  <si>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(991 2 02 02089 10 0002 151) Субсидии бюджетам поселений на обеспечение мероприятий по переселению граждан из аварийного жилищного фонда за счет средств бюджетов</t>
  </si>
  <si>
    <t xml:space="preserve">(000 2 02 02999 10 0000 151) Прочие субсидии бюджетам поселений </t>
  </si>
  <si>
    <t>(000 2 02 04999 10 0000 151) Прочие межбюджетные трансферты поселениям</t>
  </si>
  <si>
    <t>(000 2 02 01001 10 0100 151) Дотации бюджетам поселений на выравнивание бюджетной обеспеченности</t>
  </si>
  <si>
    <t>(000 2 02 01001 10 0200 151) Дотации бюджетам поселений на выравнивание бюджетной обеспеченности</t>
  </si>
  <si>
    <t>(000 1 17 05050 10 0000 180) Прочие неналоговые доходы бюджетов поселений</t>
  </si>
  <si>
    <t>(991 2 02 01003 10 000 151) Дотации бюджетам поселений на поддержку мер по обеспечению сбалансированности бюджетов</t>
  </si>
  <si>
    <r>
      <t>912 2 02 03024 05 2700 151) Субвенции бюджетам муниципальных районов на выполнение передаваемых полномочий субъектов Российской Федерации (</t>
    </r>
    <r>
      <rPr>
        <sz val="10"/>
        <rFont val="Arial Cyr"/>
        <family val="0"/>
      </rPr>
      <t>в части государственных полномочий по созданию и деятельности в муниципальных образованиях административной комиссии)</t>
    </r>
  </si>
  <si>
    <r>
      <t>936 2 02 03024 05 2700 151) Субвенции бюджетам муниципальных районов на выполнение передаваемых полномочий субъектов Российской Федерации (</t>
    </r>
    <r>
      <rPr>
        <sz val="10"/>
        <rFont val="Arial Cyr"/>
        <family val="0"/>
      </rPr>
      <t>в части государственных полномочий по созданию и деятельности в муниципальных образованиях административной комиссии)</t>
    </r>
  </si>
  <si>
    <t>(980 2 07 05030 10 0000 180) Прочие безвозмездные поступления в бюджеты поселений</t>
  </si>
  <si>
    <t>(983 2 02 02999 10 2900 151) Субсидии на оценку строений,помещений и сооружений  принадлежащих на праве собственности гражданам</t>
  </si>
  <si>
    <t>Процент исполнения к утвержденному плану</t>
  </si>
  <si>
    <t>(912 2 02 01003 05 0000 151)Дотации бюджетам муниципальных районов на поддержку мер по обеспечению сбалансированности бюджетов</t>
  </si>
  <si>
    <t>(912 2 02 04999 05 0000 151) Прочие межбюджетаные трансферты, передаваемые муниципальным районам</t>
  </si>
  <si>
    <t>(903 1 17 05050 05 0000 180) Прочие неналоговые доходы бюджетов муниципальных районов</t>
  </si>
  <si>
    <t>(936 1 17 01050 05 0000 180) Невыяспенные  поступления, зачисляемые в бюджеты муниципальных районов</t>
  </si>
  <si>
    <r>
      <t>(936 2 02 03024 05 2200 151)Субвенции бюджетам муниципальных районов на выполнение передаваемых полномочий субъектов Российской Федерации (</t>
    </r>
    <r>
      <rPr>
        <sz val="10"/>
        <color indexed="8"/>
        <rFont val="Arial Cyr"/>
        <family val="0"/>
      </rPr>
      <t>в части государственных полномочий по выплате предусмотренным законом области отдельным категориям специалистов, работающих в муниципальных учреждениях и проживающих в сельских населенных пунктах, поселках городского типа области, частичной компенсации их  расходов за наем жилого помещения, теплоснабжение (при отсутствии централизованного теплоснабжения (при наличии печного отопления)- на приобретение и доставку твердого топлива в пределах норм, установленных для продажи населению) и электроснабжение в размере установленном законом области об областном бюджете на очередной финансовый год)</t>
    </r>
  </si>
  <si>
    <t>(182 1 06 01030 10 0000 110) Налог на имущество физических лиц, взимаемый по ставкам, применяемым к объектам налогообложения, расположенным в границах поселений</t>
  </si>
  <si>
    <t>(000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</si>
  <si>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(000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</si>
  <si>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(000 1 17 01050 10 0000 180) Невыясненные поступления, зачисляемые в бюджеты поселений</t>
  </si>
  <si>
    <t>(182 1 06 06013 10 0000 110) Земельный налог, взымаемый по ставкам, установленным в соответствии с подпунктом 1 пункта статьи 394 Налогового кодекса Российской Федерации и применяемым к объектам налогообложения, расположенным в границах поселений</t>
  </si>
  <si>
    <t>980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</si>
  <si>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(980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</si>
  <si>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(936 2 02 03007 05 0000 151)  Субвенции бюджетам муниципальных районов на составление ( изменение  и дополнение) списков кандидатов в присяжные заседатели федеральных судов общей юрисдикции в Российской Федерации</t>
  </si>
  <si>
    <t>(980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</si>
  <si>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(980 2 02 01001 10 0100 151) Дотации бюджетам поселений на выравнивание бюджетной обеспеченности</t>
  </si>
  <si>
    <t>(980 2 02 01001 10 0200 151) Дотации бюджетам поселений на выравнивание  бюджетной обеспеченности</t>
  </si>
  <si>
    <t>(980 2 02 01003 10 0000 151) Дотации бюджетам поселений на поддержку мер по обеспечению сбалансированности бюджетов</t>
  </si>
  <si>
    <t>(980 2 02 03015 10 0000 151) Субвенции бюджетам  поселений на осуществление первичного воинского учета на территориях, где отсутствуют военные комиссариаты</t>
  </si>
  <si>
    <t>(989 2 07 05030 10 0000 180)Прочие безвозмездные поступления в бюджеты поселений</t>
  </si>
  <si>
    <t>(989 1 17 14030 10 0000 180) Средства самообложения граждан, зачисляемый в БП</t>
  </si>
  <si>
    <t>(989 1 17 05050 10 0000 180) Прочие неналоговые доходы бюджетов поселений</t>
  </si>
  <si>
    <t>(182 1 06 06023 10 0000 110)Земельный налог, взимаемый по ставкам, утсановленным в соответствии с подпунктом 2 пункта 1 статьи 394 НКРФ и применяемым к объектам налогообложения,расположенным в границах поселений</t>
  </si>
  <si>
    <t>(990 1 17 14030 10 0000 180) Средства самообложения граждан, зачисляемый в БП</t>
  </si>
  <si>
    <t>(990 2 07 05030 10 0000 180)Прочие безвозмездные поступления в бюджеты поселений</t>
  </si>
  <si>
    <t>(182 1 01 02030 01 0000 110)Налог на доходы физических лиц с доходов, полученных физическими лицами в соответствии со статьей 228 НКРФ</t>
  </si>
  <si>
    <r>
      <t>936 2 02 03024 10 2700 151) Субвенции бюджетам  поселений на выполнение передаваемых полномочий субъектов Российской Федерации (</t>
    </r>
    <r>
      <rPr>
        <sz val="10"/>
        <rFont val="Arial Cyr"/>
        <family val="0"/>
      </rPr>
      <t>в части государственных полномочий по созданию и деятельности в муниципальных образованиях административной комиссии)</t>
    </r>
  </si>
  <si>
    <r>
      <t>(936 2 02 03024 05 2700 151) Субвенции бюджетам муниципальных районов передаваемых полномочий субъектов Российской Федерации (</t>
    </r>
    <r>
      <rPr>
        <sz val="10"/>
        <rFont val="Arial Cyr"/>
        <family val="0"/>
      </rPr>
      <t>в части государственных полномочий по созданию и деятельности в муниципальных образованиях административной комиссии)</t>
    </r>
  </si>
  <si>
    <t>(991 1 14 02053 10 0000 410)Доходы от реализации иного имущества,находящегося в собственности поселений</t>
  </si>
  <si>
    <t>(991 1 16 18050 10 0000 140)Денежные взыскания(штрафы) за нарушение бюджетного законодательства (в части бюджетов поселений)</t>
  </si>
  <si>
    <t>(991 1 16 51040 02 0000 140)Денежные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</si>
  <si>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(991 2 07 05030 10 0000 180)Прочие безвозмездные поступления в бюджеты поселений</t>
  </si>
  <si>
    <t>(991 2 07 05020 10 0000 180)Поступления от денедных пожертвований, предоставляемых физическими лицами получателям средств бюджетов поселений</t>
  </si>
  <si>
    <t>(182 1 05 03020 01 0000 110)Единый сельскохозяйственный налог (до 01.01.2011 г)</t>
  </si>
  <si>
    <t>(000 2 04 05099 10 0000 180) Прочие безвозмездные поступления от негосударственных организаций в бюджеты поселений</t>
  </si>
  <si>
    <t>(000 2 07 05020 10 0000 180)Поступления от денедных пожертвований, предоставляемых физическими лицами получателям средств бюджетов поселений</t>
  </si>
  <si>
    <t>(000 2 07 05030 10 0000 180)Прочие безвозмездные поступления в бюджеты поселений</t>
  </si>
  <si>
    <t>(988 1 11 05025 10 0000 120)Доходы, получаемые в виде арендной платы,а также средства от продажи права на заключение договоров аренды за земли, находящиеся в собственности поселений</t>
  </si>
  <si>
    <t>(903 16 32000 05 0000 140)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</si>
  <si>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  </t>
  </si>
  <si>
    <t xml:space="preserve"> </t>
  </si>
  <si>
    <t>(991 1 17 05050 10 0000 180) Прочие неналоговые доходы бюджетов поселений</t>
  </si>
  <si>
    <t>(936 2 19 05000 05 0000 151)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</si>
  <si>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(903 1 16 32000 05 0000 140)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</si>
  <si>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(860 1 16 35030 05 0000 140) Суммы по искам о возмещении вреда, причиненного окружающей среде, подлежащие зачислению в бюджеты муниципальных районов</t>
  </si>
  <si>
    <t>(188 1 16 30000 01 0000 140) Денежные взыскания (штрафы) за административные правонарушения в области дорожного движения</t>
  </si>
  <si>
    <t>(072 1 16 25060 01 0000 140) Денежные взыскания (штрафы) за нарушение земельного законодательства</t>
  </si>
  <si>
    <t>(860 16 35030 05 0000 140) Суммы по искам о возмещении вреда, причиненного окружающей среде, подлежащие зачислению в бюджеты муниципальных районов</t>
  </si>
  <si>
    <t>(182 1 06 06023 10 0000 110) Земельный налог,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</si>
  <si>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(000 1 17 14030 10 0000180)Средства самообложения граждан, зачисляемые в БП</t>
  </si>
  <si>
    <t>981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</si>
  <si>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(992 2 02 04025 05 0000 151)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</si>
  <si>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(182 1 09 04050 10 0000 110)Земельный налог (по обязательствам, возникшим до 1 января 2006 года), мобилизуемый на территориях поселений</t>
  </si>
  <si>
    <t>(981 2 02 01001 10 0100 151) Дотации бюджетам поселений на выравнивание бюджетной обеспеченности</t>
  </si>
  <si>
    <t>(981 2 02 01001 10 0200 151) Дотации бюджетам поселений на выравнивание бюджетной обеспеченности</t>
  </si>
  <si>
    <t>(981 2 02 01003 10 0000 151) Дотации бюджетам поселений на поддержку мер по обеспечению сбалансированности бюджетов</t>
  </si>
  <si>
    <t>(989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</si>
  <si>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(981 2 02 03015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</si>
  <si>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(936 2 02 03107 05 0000 151)Субвенции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</si>
  <si>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(936 2 02 03098 05 0000 151)Субвенции бюджетам муниципальных районов возмещение части процентной ставки по краткосрочным кредитам на развитие растениеводства, переработки и реализации продукции растениеводства</t>
  </si>
  <si>
    <t>(936 2 02 03108 05 0000 151)Субвенции бюджетам муниципальных районов на возмещении части процентной ставки по краткосрочным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</si>
  <si>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(936 2 02 03115 05 0000 151)Субвенции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</si>
  <si>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А.П.Благодатских</t>
  </si>
  <si>
    <t xml:space="preserve">администрации Кильмезского района                                     </t>
  </si>
  <si>
    <t>администрации Кильмезского района                                       А.П.Благодатских</t>
  </si>
  <si>
    <t>администрации Кильмезского района                                     А.П.Благодатских</t>
  </si>
  <si>
    <t>администрации Кильмезского района                                    А.П.Благодатских</t>
  </si>
  <si>
    <t>администрации Кильмезского района                                  А.П.Благодатских</t>
  </si>
  <si>
    <t>администрации Кильмезского района                                 А.П.Благодатских</t>
  </si>
  <si>
    <t>администрации Кильмезского района                                   А.П.Благодатских</t>
  </si>
  <si>
    <t>(983 1 17 01050 10 0000 180)Невыясненные поступления, зачисляемые в бюджеты поселений</t>
  </si>
  <si>
    <t>(983 2 02 01001 10 0100 151) Дотации бюджетам поселений на выравнивание бюджетной обеспеченности</t>
  </si>
  <si>
    <t>(983 2 02 01001 10 0200 151) Дотации бюджетам поселений на выравнивание бюджетной обеспеченности</t>
  </si>
  <si>
    <t>(983 2 02 01003 10 0000 151) Дотации бюджетам поселений на поддержку мер по обеспечению сбалансированности бюджетов</t>
  </si>
  <si>
    <t>(983 2 02 03015 10 0000 151) Субвенции бюджетампоселений на осуществление первичного воинского учета на территориях, где отсутствуют военные комиссариаты</t>
  </si>
  <si>
    <t>984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</si>
  <si>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(984 1 16 90050 10 0000 140) Прочие поступления от денежных взысканий (штрафов) и иных сумм в возмещение ущерба, зачисляемые в бюджеты поселений</t>
  </si>
  <si>
    <t>(984 2 02 01001 10 0100 151) Дотации бюджетам поселений на выравнивание бюджетной обеспеченности</t>
  </si>
  <si>
    <t>(984 2 02 01001 10 0200 151) Дотации бюджетам поселений на выравнивание бюджетной обеспеченности</t>
  </si>
  <si>
    <t>(498 1 16 25010 01 0000 140) Денежные взыскания (штрафы) за нарушение законодательства о недрах</t>
  </si>
  <si>
    <t>(810 1 16 25050 01 0000 140) Денежные взыскания (штрафы) за нарушение законодательства в области охраны окружающей среды</t>
  </si>
  <si>
    <t>(912 2 02 01003 10 0000 151) Дотации бюджетам поселений на поддержку мер по обеспечению сбалансированности бюджетов</t>
  </si>
  <si>
    <t>(984 2 02 03015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</si>
  <si>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985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</si>
  <si>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(985 2 02 03015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</si>
  <si>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(981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</si>
  <si>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(981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</si>
  <si>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( 000 2 07 05000 10 0000 180) Прочие безвозмездные поступления в бюджеты поселений</t>
  </si>
  <si>
    <t>(981 1 16 90050 10 0000 140) Прочие поступления от денежных взысканий (штрафов) и иных сумм в возмещение ущерба, зачисляемые в бюджеты поселений</t>
  </si>
  <si>
    <t>(985 2 02 01003 10 0000 151) Дотации бюджетам поселений на поддержку мер по обеспечению сбалансированности бюджетов</t>
  </si>
  <si>
    <t>(985 2 02 01001 10 0200 151) Дотации бюджетам поселений на выравнивание бюджетной обеспеченности</t>
  </si>
  <si>
    <t>(982 2 02 04999 10 0000 151) Прочие межбюджетные трансферты</t>
  </si>
  <si>
    <t>(985 2 02 01001 10 0100 151) Дотации бюджетам поселений на выравнивание бюджетной обеспеченности</t>
  </si>
  <si>
    <t>(182 1 05 02020 02 0000 110) Единый налог на вмененный доход для отдельных видов деятельности (за налоговые периоды, истекшие до 1 января 2011 года)</t>
  </si>
  <si>
    <t>(985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</si>
  <si>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(912 2 02 02088 05 0002 151) 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</si>
  <si>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(912 2 02 02089 05 0002 151) 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</si>
  <si>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(912 2 02 02999 05 1100 151) Прочие субсидии бюджетам муниципальных районов (в части реализации областной целевой программы по ремонту памятников и обелисков воинам-землякам, погибшим в годы Великой Отечественной войны 1941-1945 годов)</t>
  </si>
  <si>
    <t>986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</si>
  <si>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(986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</si>
  <si>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(986 2 02 01001 10 0100 151) Дотации бюджетам поселений на выравнивание бюджетной обеспеченности</t>
  </si>
  <si>
    <t>(986 2 02 01001 10 0200 151) Дотации бюджетам поселений на выравнивание бюджетной обеспеченности</t>
  </si>
  <si>
    <t>(986 2 02 01003 10 0000 151) Дотации бюджетам поселений на поддержку мер по обеспечению сбалансированности бюджетов</t>
  </si>
  <si>
    <t>(986 2 02 03015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</si>
  <si>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987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</si>
  <si>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(987 2 02 01001 10 0100 151) Дотации бюджетам поселений на выравнивание бюджетной обеспеченности</t>
  </si>
  <si>
    <t>(987 2 02 01001 10 0200 151) Дотации бюджетам поселений на выравнивание бюджетной обеспеченности</t>
  </si>
  <si>
    <t>(987 2 02 01003 10 0000 151) Дотации бюджетам поселений на поддержку мер по обеспечению сбалансированности бюджетов</t>
  </si>
  <si>
    <t>(987 2 02 03015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</si>
  <si>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(048 1 12 01010 01 0000 120) Плата за выбросы загрязняющих веществ в атмосферный воздух стационарными объектами</t>
  </si>
  <si>
    <t>(048 1 12 01020 01 0000 120) Плата за выбросы загрязняющих веществ в атмосферный воздух передвижными объектами</t>
  </si>
  <si>
    <t>(048 1 12 01030 01 0000 120) Плата за сбросы загрязняющих веществ в водные объекты</t>
  </si>
  <si>
    <t>(048 1 12 01040 01 0000 120) Плата за размещение отходов производства и потребления</t>
  </si>
  <si>
    <t>988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</si>
  <si>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(988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</si>
  <si>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(988 1 17 01050 10 0000 180)Невыясненные поступления, зачисляемые в бюджеты поселений</t>
  </si>
  <si>
    <t>(988 2 02 01001 10 0100 151) Дотации бюджетам поселений на выравнивание бюджетной обеспеченности</t>
  </si>
  <si>
    <t>(810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</si>
  <si>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(912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</si>
  <si>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(988 2 02 01001 10 0200 151) Дотации бюджетам поселений на выравнивание бюджетной обеспеченности</t>
  </si>
  <si>
    <t>(988 2 02 01003 10 0000 151) Дотации бюджетам поселений на поддержку мер по обеспечению сбалансированности бюджетов</t>
  </si>
  <si>
    <t>3</t>
  </si>
  <si>
    <t>8</t>
  </si>
  <si>
    <t>(988 2 02 03015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</si>
  <si>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(989 2 02 03015 10 0000 151) Субвенции бюджетам поселений на осуществление полномочий по первичному воинскому учету на территории, где отсутствуют военные комиссариаты</t>
  </si>
  <si>
    <t>(989 2 02 01003 10 0000 151) Дотации бюджетам поселений на поддержку мер по обеспечению сбалансированности бюджетов</t>
  </si>
  <si>
    <t>(989 2 02 01001 10 0200 151) Дотации бюджетам поселений на выравнивание бюджетной обеспеченности</t>
  </si>
  <si>
    <t>(989 2 02 01001 10 0100 151) Дотации бюджетам поселений на выравнивание бюджетной обеспеченности</t>
  </si>
  <si>
    <t>(990 1 17 01050 10 0000 180)Невыясненные поступления, зачисляемые в бюджеты поселений</t>
  </si>
  <si>
    <t>(990 1 17 05050 10 0000 180) Прочие неналоговые доходы бюджетов поселений</t>
  </si>
  <si>
    <t>989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</si>
  <si>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(990 1 11 05035 10 0000 120)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</si>
  <si>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(188 1 16 21050 05 0000 140)Денежные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</si>
  <si>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(991 2 02 04999 10 0000 151) Прочие межбюджетные трансферты поселениям</t>
  </si>
  <si>
    <t>(990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</si>
  <si>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(983 2 02 02999 10 1100 151) Прочие субсидии бюджетам поселений (в части реализации областной целевой программы по ремонту памятников и обелисков воинам-землякам, погибшим в годы Великой Отечественной войны 1941-1945 годов)</t>
  </si>
  <si>
    <t>(182 1 05 03010 01 0000 110) 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</si>
  <si>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(987 1 13 02065 10 0000 130)  Доходы, поступающие в порядке возмещения расходов, понесенных в связи с эксплуатацией  имущества поселений</t>
  </si>
  <si>
    <t>990 1 08 04020 01 1000 110) 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</si>
  <si>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(990 2 02 01001 10 0100 151) Дотации бюджетам поселений на выравнивание бюджетной обеспеченности</t>
  </si>
  <si>
    <t>(990 2 02 01001 10 0200 151) Дотации бюджетам поселений на выравнивание бюджетной обеспеченности</t>
  </si>
  <si>
    <t>(990 2 02 01003 10 000 151) Дотации бюджетам поселений на поддержку мер по обеспечению сбалансированности бюджетов</t>
  </si>
  <si>
    <t xml:space="preserve">Исполнение консолидированного бюджета </t>
  </si>
  <si>
    <t>Финансовое управление администрации Кильмезского района Кировской области</t>
  </si>
  <si>
    <t>Единица измерения: тыс. руб.</t>
  </si>
  <si>
    <t>Наименование</t>
  </si>
  <si>
    <t>План утвержденный на год</t>
  </si>
  <si>
    <t>Исполнено с начала года</t>
  </si>
  <si>
    <t>(912 2 02 03015 05 0000 151) Субвенции бюджетам муниципальных районов  на осуществление первичного воинского учета на территориях, где отсутствуют военные комиссариаты</t>
  </si>
  <si>
    <t>(936 1 14 06013 10 0000 430) Доходы от продажи земельных участков, государственная собственность на которые не разграничена и которые  расположены в границах поселений.</t>
  </si>
  <si>
    <t>(903 2 02 03021 05 0000 151) Субвенции бюджетам муниципальных районов на ежемесячное денежное вознаграждение за классное руководство</t>
  </si>
  <si>
    <t>(936 2 02 03022 05 0000 151) Субвенции  бюджетам  муниципальных районов на предоставление гражданам субсидий на оплату жилого помещения и коммунальных услуг</t>
  </si>
  <si>
    <t>(182 1 16 90050 05 0000 140) Прочие поступления от денежных взысканий (штрафов) и иных сумм в возмещение ущерба, зачисляемые в бюджеты муниципальных районов</t>
  </si>
  <si>
    <t>(987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</si>
  <si>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(981 2 02 04999 10 0000 151) Прочие межбюджетные трансферты, передаваемые поселениям</t>
  </si>
  <si>
    <t>(983 2 02 04999 10 0000 151) Прочие межбюджетные трансферты</t>
  </si>
  <si>
    <t>(984 1 11 09045 10 0000 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</si>
</sst>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.0"/>
    <numFmt numFmtId="171" formatCode="#,##0.0000"/>
    <numFmt numFmtId="172" formatCode="#,##0.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7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sz val="10"/>
      <color indexed="10"/>
      <name val="Arial Cyr"/>
      <family val="0"/>
    </font>
    <font>
      <sz val="10"/>
      <color indexed="57"/>
      <name val="Arial Cyr"/>
      <family val="0"/>
    </font>
    <font>
      <i/>
      <sz val="10"/>
      <color indexed="8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color indexed="8"/>
      <name val="Arial Cyr"/>
      <family val="0"/>
    </font>
    <font>
      <b/>
      <i/>
      <sz val="12"/>
      <color indexed="8"/>
      <name val="Arial Cyr"/>
      <family val="0"/>
    </font>
    <font>
      <sz val="11"/>
      <color indexed="10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24" borderId="0" xfId="0" applyFont="1" applyFill="1" applyAlignment="1">
      <alignment horizontal="left" wrapText="1"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center"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49" fontId="0" fillId="24" borderId="12" xfId="0" applyNumberFormat="1" applyFill="1" applyBorder="1" applyAlignment="1">
      <alignment horizontal="center" vertical="center" wrapText="1" shrinkToFit="1"/>
    </xf>
    <xf numFmtId="0" fontId="0" fillId="24" borderId="13" xfId="0" applyFill="1" applyBorder="1" applyAlignment="1">
      <alignment/>
    </xf>
    <xf numFmtId="0" fontId="0" fillId="24" borderId="10" xfId="0" applyNumberFormat="1" applyFill="1" applyBorder="1" applyAlignment="1">
      <alignment/>
    </xf>
    <xf numFmtId="0" fontId="3" fillId="24" borderId="12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/>
    </xf>
    <xf numFmtId="0" fontId="6" fillId="25" borderId="12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1" fillId="24" borderId="0" xfId="0" applyNumberFormat="1" applyFont="1" applyFill="1" applyAlignment="1">
      <alignment horizontal="left" wrapText="1"/>
    </xf>
    <xf numFmtId="168" fontId="8" fillId="24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24" borderId="11" xfId="0" applyFont="1" applyFill="1" applyBorder="1" applyAlignment="1">
      <alignment/>
    </xf>
    <xf numFmtId="0" fontId="10" fillId="24" borderId="12" xfId="0" applyNumberFormat="1" applyFont="1" applyFill="1" applyBorder="1" applyAlignment="1">
      <alignment horizontal="left" vertical="top" wrapText="1"/>
    </xf>
    <xf numFmtId="0" fontId="12" fillId="25" borderId="12" xfId="0" applyNumberFormat="1" applyFont="1" applyFill="1" applyBorder="1" applyAlignment="1">
      <alignment horizontal="right" vertical="top" wrapText="1"/>
    </xf>
    <xf numFmtId="1" fontId="3" fillId="24" borderId="12" xfId="0" applyNumberFormat="1" applyFont="1" applyFill="1" applyBorder="1" applyAlignment="1">
      <alignment horizontal="left" vertical="top" wrapText="1"/>
    </xf>
    <xf numFmtId="0" fontId="3" fillId="24" borderId="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24" borderId="0" xfId="0" applyFill="1" applyBorder="1" applyAlignment="1">
      <alignment/>
    </xf>
    <xf numFmtId="0" fontId="4" fillId="24" borderId="15" xfId="0" applyNumberFormat="1" applyFont="1" applyFill="1" applyBorder="1" applyAlignment="1">
      <alignment horizontal="center" vertical="center" wrapText="1" shrinkToFit="1"/>
    </xf>
    <xf numFmtId="49" fontId="4" fillId="24" borderId="15" xfId="0" applyNumberFormat="1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49" fontId="4" fillId="24" borderId="12" xfId="0" applyNumberFormat="1" applyFont="1" applyFill="1" applyBorder="1" applyAlignment="1">
      <alignment horizontal="center" vertical="center" wrapText="1" shrinkToFit="1"/>
    </xf>
    <xf numFmtId="0" fontId="4" fillId="24" borderId="12" xfId="0" applyFont="1" applyFill="1" applyBorder="1" applyAlignment="1">
      <alignment horizontal="center" vertical="center" wrapText="1"/>
    </xf>
    <xf numFmtId="0" fontId="6" fillId="25" borderId="12" xfId="0" applyNumberFormat="1" applyFont="1" applyFill="1" applyBorder="1" applyAlignment="1">
      <alignment horizontal="center" vertical="center" wrapText="1"/>
    </xf>
    <xf numFmtId="0" fontId="13" fillId="24" borderId="15" xfId="0" applyNumberFormat="1" applyFont="1" applyFill="1" applyBorder="1" applyAlignment="1">
      <alignment horizontal="center" vertical="center" wrapText="1" shrinkToFit="1"/>
    </xf>
    <xf numFmtId="49" fontId="13" fillId="24" borderId="15" xfId="0" applyNumberFormat="1" applyFont="1" applyFill="1" applyBorder="1" applyAlignment="1">
      <alignment horizontal="center" vertical="center" wrapText="1" shrinkToFit="1"/>
    </xf>
    <xf numFmtId="0" fontId="13" fillId="0" borderId="15" xfId="0" applyFont="1" applyBorder="1" applyAlignment="1">
      <alignment horizontal="center" vertical="center" wrapText="1" shrinkToFit="1"/>
    </xf>
    <xf numFmtId="49" fontId="13" fillId="24" borderId="12" xfId="0" applyNumberFormat="1" applyFont="1" applyFill="1" applyBorder="1" applyAlignment="1">
      <alignment horizontal="center" vertical="center" wrapText="1" shrinkToFit="1"/>
    </xf>
    <xf numFmtId="0" fontId="13" fillId="24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24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 shrinkToFit="1"/>
    </xf>
    <xf numFmtId="49" fontId="0" fillId="24" borderId="12" xfId="0" applyNumberFormat="1" applyFont="1" applyFill="1" applyBorder="1" applyAlignment="1">
      <alignment horizontal="center" vertical="center" wrapText="1" shrinkToFit="1"/>
    </xf>
    <xf numFmtId="0" fontId="0" fillId="24" borderId="15" xfId="0" applyNumberFormat="1" applyFont="1" applyFill="1" applyBorder="1" applyAlignment="1">
      <alignment horizontal="center" vertical="center" wrapText="1" shrinkToFit="1"/>
    </xf>
    <xf numFmtId="49" fontId="0" fillId="24" borderId="15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2" fontId="0" fillId="24" borderId="0" xfId="0" applyNumberFormat="1" applyFill="1" applyBorder="1" applyAlignment="1">
      <alignment/>
    </xf>
    <xf numFmtId="0" fontId="0" fillId="0" borderId="0" xfId="0" applyAlignment="1">
      <alignment/>
    </xf>
    <xf numFmtId="0" fontId="14" fillId="24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8" fontId="1" fillId="24" borderId="12" xfId="0" applyNumberFormat="1" applyFont="1" applyFill="1" applyBorder="1" applyAlignment="1">
      <alignment horizontal="right" shrinkToFit="1"/>
    </xf>
    <xf numFmtId="168" fontId="1" fillId="24" borderId="12" xfId="0" applyNumberFormat="1" applyFont="1" applyFill="1" applyBorder="1" applyAlignment="1">
      <alignment/>
    </xf>
    <xf numFmtId="168" fontId="17" fillId="25" borderId="12" xfId="0" applyNumberFormat="1" applyFont="1" applyFill="1" applyBorder="1" applyAlignment="1">
      <alignment horizontal="right" shrinkToFit="1"/>
    </xf>
    <xf numFmtId="168" fontId="18" fillId="25" borderId="12" xfId="0" applyNumberFormat="1" applyFont="1" applyFill="1" applyBorder="1" applyAlignment="1">
      <alignment horizontal="right" shrinkToFit="1"/>
    </xf>
    <xf numFmtId="168" fontId="18" fillId="25" borderId="12" xfId="0" applyNumberFormat="1" applyFont="1" applyFill="1" applyBorder="1" applyAlignment="1">
      <alignment/>
    </xf>
    <xf numFmtId="168" fontId="17" fillId="25" borderId="12" xfId="0" applyNumberFormat="1" applyFont="1" applyFill="1" applyBorder="1" applyAlignment="1">
      <alignment/>
    </xf>
    <xf numFmtId="168" fontId="1" fillId="24" borderId="12" xfId="0" applyNumberFormat="1" applyFont="1" applyFill="1" applyBorder="1" applyAlignment="1">
      <alignment horizontal="right" wrapText="1" shrinkToFit="1"/>
    </xf>
    <xf numFmtId="168" fontId="1" fillId="0" borderId="12" xfId="0" applyNumberFormat="1" applyFont="1" applyFill="1" applyBorder="1" applyAlignment="1">
      <alignment horizontal="right" shrinkToFit="1"/>
    </xf>
    <xf numFmtId="168" fontId="1" fillId="0" borderId="12" xfId="0" applyNumberFormat="1" applyFont="1" applyFill="1" applyBorder="1" applyAlignment="1">
      <alignment/>
    </xf>
    <xf numFmtId="168" fontId="19" fillId="24" borderId="12" xfId="0" applyNumberFormat="1" applyFont="1" applyFill="1" applyBorder="1" applyAlignment="1">
      <alignment horizontal="right" shrinkToFit="1"/>
    </xf>
    <xf numFmtId="170" fontId="1" fillId="24" borderId="12" xfId="0" applyNumberFormat="1" applyFont="1" applyFill="1" applyBorder="1" applyAlignment="1">
      <alignment horizontal="right" shrinkToFit="1"/>
    </xf>
    <xf numFmtId="170" fontId="19" fillId="24" borderId="12" xfId="0" applyNumberFormat="1" applyFont="1" applyFill="1" applyBorder="1" applyAlignment="1">
      <alignment horizontal="right" shrinkToFit="1"/>
    </xf>
    <xf numFmtId="170" fontId="17" fillId="25" borderId="12" xfId="0" applyNumberFormat="1" applyFont="1" applyFill="1" applyBorder="1" applyAlignment="1">
      <alignment horizontal="right" shrinkToFit="1"/>
    </xf>
    <xf numFmtId="168" fontId="1" fillId="24" borderId="16" xfId="0" applyNumberFormat="1" applyFont="1" applyFill="1" applyBorder="1" applyAlignment="1">
      <alignment horizontal="right" shrinkToFit="1"/>
    </xf>
    <xf numFmtId="168" fontId="20" fillId="25" borderId="12" xfId="0" applyNumberFormat="1" applyFont="1" applyFill="1" applyBorder="1" applyAlignment="1">
      <alignment horizontal="right" shrinkToFit="1"/>
    </xf>
    <xf numFmtId="4" fontId="17" fillId="25" borderId="12" xfId="0" applyNumberFormat="1" applyFont="1" applyFill="1" applyBorder="1" applyAlignment="1">
      <alignment horizontal="right" shrinkToFit="1"/>
    </xf>
    <xf numFmtId="0" fontId="21" fillId="0" borderId="0" xfId="0" applyFont="1" applyAlignment="1">
      <alignment/>
    </xf>
    <xf numFmtId="168" fontId="22" fillId="24" borderId="12" xfId="0" applyNumberFormat="1" applyFont="1" applyFill="1" applyBorder="1" applyAlignment="1">
      <alignment horizontal="right" shrinkToFit="1"/>
    </xf>
    <xf numFmtId="170" fontId="22" fillId="24" borderId="12" xfId="0" applyNumberFormat="1" applyFont="1" applyFill="1" applyBorder="1" applyAlignment="1">
      <alignment horizontal="right" shrinkToFit="1"/>
    </xf>
    <xf numFmtId="168" fontId="23" fillId="24" borderId="12" xfId="0" applyNumberFormat="1" applyFont="1" applyFill="1" applyBorder="1" applyAlignment="1">
      <alignment horizontal="right" shrinkToFit="1"/>
    </xf>
    <xf numFmtId="170" fontId="23" fillId="24" borderId="12" xfId="0" applyNumberFormat="1" applyFont="1" applyFill="1" applyBorder="1" applyAlignment="1">
      <alignment horizontal="right" shrinkToFit="1"/>
    </xf>
    <xf numFmtId="168" fontId="17" fillId="25" borderId="12" xfId="0" applyNumberFormat="1" applyFont="1" applyFill="1" applyBorder="1" applyAlignment="1">
      <alignment horizontal="center" vertical="center" shrinkToFit="1"/>
    </xf>
    <xf numFmtId="168" fontId="24" fillId="25" borderId="12" xfId="0" applyNumberFormat="1" applyFont="1" applyFill="1" applyBorder="1" applyAlignment="1">
      <alignment horizontal="right" shrinkToFit="1"/>
    </xf>
    <xf numFmtId="168" fontId="25" fillId="25" borderId="12" xfId="0" applyNumberFormat="1" applyFont="1" applyFill="1" applyBorder="1" applyAlignment="1">
      <alignment horizontal="right" shrinkToFit="1"/>
    </xf>
    <xf numFmtId="4" fontId="25" fillId="25" borderId="12" xfId="0" applyNumberFormat="1" applyFont="1" applyFill="1" applyBorder="1" applyAlignment="1">
      <alignment horizontal="right" shrinkToFit="1"/>
    </xf>
    <xf numFmtId="170" fontId="1" fillId="0" borderId="12" xfId="0" applyNumberFormat="1" applyFont="1" applyBorder="1" applyAlignment="1">
      <alignment horizontal="right" shrinkToFit="1"/>
    </xf>
    <xf numFmtId="168" fontId="17" fillId="25" borderId="12" xfId="0" applyNumberFormat="1" applyFont="1" applyFill="1" applyBorder="1" applyAlignment="1">
      <alignment horizontal="right" wrapText="1" shrinkToFit="1"/>
    </xf>
    <xf numFmtId="168" fontId="19" fillId="0" borderId="12" xfId="0" applyNumberFormat="1" applyFont="1" applyFill="1" applyBorder="1" applyAlignment="1">
      <alignment horizontal="right" shrinkToFit="1"/>
    </xf>
    <xf numFmtId="168" fontId="22" fillId="0" borderId="12" xfId="0" applyNumberFormat="1" applyFont="1" applyFill="1" applyBorder="1" applyAlignment="1">
      <alignment horizontal="right" shrinkToFit="1"/>
    </xf>
    <xf numFmtId="168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24" borderId="0" xfId="0" applyNumberFormat="1" applyFont="1" applyFill="1" applyBorder="1" applyAlignment="1">
      <alignment horizontal="left" vertical="top" wrapText="1"/>
    </xf>
    <xf numFmtId="168" fontId="0" fillId="24" borderId="13" xfId="0" applyNumberFormat="1" applyFill="1" applyBorder="1" applyAlignment="1">
      <alignment/>
    </xf>
    <xf numFmtId="168" fontId="0" fillId="24" borderId="11" xfId="0" applyNumberFormat="1" applyFill="1" applyBorder="1" applyAlignment="1">
      <alignment/>
    </xf>
    <xf numFmtId="170" fontId="0" fillId="24" borderId="11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168" fontId="19" fillId="24" borderId="0" xfId="0" applyNumberFormat="1" applyFont="1" applyFill="1" applyBorder="1" applyAlignment="1">
      <alignment horizontal="right" shrinkToFit="1"/>
    </xf>
    <xf numFmtId="168" fontId="1" fillId="24" borderId="0" xfId="0" applyNumberFormat="1" applyFont="1" applyFill="1" applyBorder="1" applyAlignment="1">
      <alignment horizontal="right" shrinkToFit="1"/>
    </xf>
    <xf numFmtId="0" fontId="3" fillId="0" borderId="12" xfId="0" applyNumberFormat="1" applyFont="1" applyFill="1" applyBorder="1" applyAlignment="1">
      <alignment horizontal="left" vertical="top" wrapText="1"/>
    </xf>
    <xf numFmtId="170" fontId="22" fillId="0" borderId="12" xfId="0" applyNumberFormat="1" applyFont="1" applyFill="1" applyBorder="1" applyAlignment="1">
      <alignment horizontal="right" shrinkToFit="1"/>
    </xf>
    <xf numFmtId="168" fontId="6" fillId="0" borderId="0" xfId="0" applyNumberFormat="1" applyFont="1" applyAlignment="1">
      <alignment/>
    </xf>
    <xf numFmtId="168" fontId="0" fillId="24" borderId="0" xfId="0" applyNumberFormat="1" applyFill="1" applyBorder="1" applyAlignment="1">
      <alignment/>
    </xf>
    <xf numFmtId="168" fontId="27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Alignment="1">
      <alignment/>
    </xf>
    <xf numFmtId="0" fontId="10" fillId="0" borderId="12" xfId="0" applyNumberFormat="1" applyFont="1" applyFill="1" applyBorder="1" applyAlignment="1" applyProtection="1">
      <alignment horizontal="left" vertical="top" wrapText="1"/>
      <protection locked="0"/>
    </xf>
    <xf numFmtId="170" fontId="27" fillId="0" borderId="0" xfId="0" applyNumberFormat="1" applyFont="1" applyFill="1" applyAlignment="1">
      <alignment/>
    </xf>
    <xf numFmtId="170" fontId="27" fillId="0" borderId="0" xfId="0" applyNumberFormat="1" applyFont="1" applyAlignment="1">
      <alignment/>
    </xf>
    <xf numFmtId="49" fontId="0" fillId="24" borderId="16" xfId="0" applyNumberFormat="1" applyFont="1" applyFill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1" fillId="24" borderId="0" xfId="0" applyFont="1" applyFill="1" applyAlignment="1">
      <alignment horizontal="left" wrapText="1"/>
    </xf>
    <xf numFmtId="0" fontId="0" fillId="0" borderId="0" xfId="0" applyAlignment="1">
      <alignment/>
    </xf>
    <xf numFmtId="49" fontId="0" fillId="24" borderId="16" xfId="0" applyNumberFormat="1" applyFill="1" applyBorder="1" applyAlignment="1">
      <alignment horizontal="center" vertical="center" wrapText="1" shrinkToFit="1"/>
    </xf>
    <xf numFmtId="49" fontId="0" fillId="24" borderId="15" xfId="0" applyNumberFormat="1" applyFill="1" applyBorder="1" applyAlignment="1">
      <alignment horizontal="center" vertical="center" wrapText="1" shrinkToFit="1"/>
    </xf>
    <xf numFmtId="49" fontId="0" fillId="24" borderId="12" xfId="0" applyNumberFormat="1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0" fillId="24" borderId="10" xfId="0" applyFill="1" applyBorder="1" applyAlignment="1">
      <alignment horizontal="right"/>
    </xf>
    <xf numFmtId="0" fontId="0" fillId="24" borderId="16" xfId="0" applyNumberFormat="1" applyFill="1" applyBorder="1" applyAlignment="1">
      <alignment horizontal="center" vertical="center" wrapText="1" shrinkToFit="1"/>
    </xf>
    <xf numFmtId="0" fontId="0" fillId="24" borderId="15" xfId="0" applyNumberFormat="1" applyFill="1" applyBorder="1" applyAlignment="1">
      <alignment horizontal="center" vertical="center" wrapText="1" shrinkToFit="1"/>
    </xf>
    <xf numFmtId="49" fontId="0" fillId="24" borderId="16" xfId="0" applyNumberFormat="1" applyFont="1" applyFill="1" applyBorder="1" applyAlignment="1">
      <alignment horizontal="center" vertical="center" wrapText="1" shrinkToFit="1"/>
    </xf>
    <xf numFmtId="0" fontId="1" fillId="24" borderId="0" xfId="0" applyFont="1" applyFill="1" applyAlignment="1">
      <alignment horizontal="left"/>
    </xf>
    <xf numFmtId="0" fontId="0" fillId="0" borderId="15" xfId="0" applyBorder="1" applyAlignment="1">
      <alignment horizontal="center" vertical="center" wrapText="1" shrinkToFit="1"/>
    </xf>
    <xf numFmtId="0" fontId="0" fillId="24" borderId="0" xfId="0" applyFill="1" applyBorder="1" applyAlignment="1">
      <alignment horizontal="right"/>
    </xf>
    <xf numFmtId="49" fontId="0" fillId="24" borderId="12" xfId="0" applyNumberFormat="1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/>
    </xf>
    <xf numFmtId="0" fontId="0" fillId="24" borderId="16" xfId="0" applyNumberFormat="1" applyFont="1" applyFill="1" applyBorder="1" applyAlignment="1">
      <alignment horizontal="center" vertical="center" wrapText="1" shrinkToFit="1"/>
    </xf>
    <xf numFmtId="0" fontId="0" fillId="24" borderId="15" xfId="0" applyNumberFormat="1" applyFont="1" applyFill="1" applyBorder="1" applyAlignment="1">
      <alignment horizontal="center" vertical="center" wrapText="1" shrinkToFit="1"/>
    </xf>
    <xf numFmtId="49" fontId="0" fillId="24" borderId="15" xfId="0" applyNumberFormat="1" applyFont="1" applyFill="1" applyBorder="1" applyAlignment="1">
      <alignment horizontal="center" vertical="center" wrapText="1" shrinkToFit="1"/>
    </xf>
    <xf numFmtId="49" fontId="4" fillId="24" borderId="16" xfId="0" applyNumberFormat="1" applyFont="1" applyFill="1" applyBorder="1" applyAlignment="1">
      <alignment horizontal="center" vertical="center" wrapText="1" shrinkToFit="1"/>
    </xf>
    <xf numFmtId="49" fontId="4" fillId="24" borderId="15" xfId="0" applyNumberFormat="1" applyFont="1" applyFill="1" applyBorder="1" applyAlignment="1">
      <alignment horizontal="center" vertical="center" wrapText="1" shrinkToFit="1"/>
    </xf>
    <xf numFmtId="0" fontId="26" fillId="24" borderId="0" xfId="0" applyFont="1" applyFill="1" applyAlignment="1">
      <alignment horizontal="left"/>
    </xf>
    <xf numFmtId="0" fontId="0" fillId="0" borderId="10" xfId="0" applyBorder="1" applyAlignment="1">
      <alignment/>
    </xf>
    <xf numFmtId="49" fontId="4" fillId="24" borderId="12" xfId="0" applyNumberFormat="1" applyFont="1" applyFill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/>
    </xf>
    <xf numFmtId="0" fontId="4" fillId="24" borderId="16" xfId="0" applyNumberFormat="1" applyFont="1" applyFill="1" applyBorder="1" applyAlignment="1">
      <alignment horizontal="center" vertical="center" wrapText="1" shrinkToFit="1"/>
    </xf>
    <xf numFmtId="0" fontId="4" fillId="24" borderId="15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="75" zoomScaleNormal="75" zoomScalePageLayoutView="0" workbookViewId="0" topLeftCell="A18">
      <selection activeCell="J23" sqref="J23:M27"/>
    </sheetView>
  </sheetViews>
  <sheetFormatPr defaultColWidth="9.00390625" defaultRowHeight="12.75"/>
  <cols>
    <col min="1" max="1" width="52.75390625" style="10" customWidth="1"/>
    <col min="2" max="2" width="16.25390625" style="0" customWidth="1"/>
    <col min="3" max="3" width="15.875" style="0" customWidth="1"/>
    <col min="4" max="4" width="14.625" style="0" customWidth="1"/>
    <col min="5" max="6" width="15.875" style="0" customWidth="1"/>
    <col min="7" max="7" width="12.00390625" style="0" customWidth="1"/>
    <col min="8" max="8" width="0" style="0" hidden="1" customWidth="1"/>
    <col min="9" max="9" width="12.25390625" style="0" customWidth="1"/>
  </cols>
  <sheetData>
    <row r="1" spans="1:9" ht="15">
      <c r="A1" s="100" t="s">
        <v>402</v>
      </c>
      <c r="B1" s="100"/>
      <c r="C1" s="100"/>
      <c r="D1" s="101"/>
      <c r="E1" s="101"/>
      <c r="F1" s="101"/>
      <c r="G1" s="101"/>
      <c r="H1" s="101"/>
      <c r="I1" s="101"/>
    </row>
    <row r="2" spans="1:9" ht="15">
      <c r="A2" s="1"/>
      <c r="B2" s="1"/>
      <c r="C2" s="1"/>
      <c r="D2" s="2"/>
      <c r="E2" s="2"/>
      <c r="F2" s="2"/>
      <c r="G2" s="2"/>
      <c r="H2" s="2"/>
      <c r="I2" s="2"/>
    </row>
    <row r="3" spans="1:9" ht="18">
      <c r="A3" s="106" t="s">
        <v>137</v>
      </c>
      <c r="B3" s="106"/>
      <c r="C3" s="106"/>
      <c r="D3" s="106"/>
      <c r="E3" s="106"/>
      <c r="F3" s="106"/>
      <c r="G3" s="106"/>
      <c r="H3" s="106"/>
      <c r="I3" s="2"/>
    </row>
    <row r="4" spans="1:9" ht="18">
      <c r="A4" s="106" t="s">
        <v>204</v>
      </c>
      <c r="B4" s="106"/>
      <c r="C4" s="106"/>
      <c r="D4" s="106"/>
      <c r="E4" s="106"/>
      <c r="F4" s="106"/>
      <c r="G4" s="106"/>
      <c r="H4" s="106"/>
      <c r="I4" s="2"/>
    </row>
    <row r="5" spans="1:9" ht="18">
      <c r="A5" s="3"/>
      <c r="B5" s="3"/>
      <c r="C5" s="3"/>
      <c r="D5" s="3"/>
      <c r="E5" s="3"/>
      <c r="F5" s="3"/>
      <c r="G5" s="3"/>
      <c r="H5" s="3"/>
      <c r="I5" s="2"/>
    </row>
    <row r="6" spans="1:9" ht="12.75">
      <c r="A6" s="8"/>
      <c r="B6" s="4"/>
      <c r="C6" s="4"/>
      <c r="D6" s="107" t="s">
        <v>403</v>
      </c>
      <c r="E6" s="107"/>
      <c r="F6" s="107"/>
      <c r="G6" s="107"/>
      <c r="H6" s="107"/>
      <c r="I6" s="2"/>
    </row>
    <row r="7" spans="1:9" ht="28.5" customHeight="1">
      <c r="A7" s="108" t="s">
        <v>404</v>
      </c>
      <c r="B7" s="102" t="s">
        <v>405</v>
      </c>
      <c r="C7" s="102" t="s">
        <v>14</v>
      </c>
      <c r="D7" s="102" t="s">
        <v>406</v>
      </c>
      <c r="E7" s="110" t="s">
        <v>205</v>
      </c>
      <c r="F7" s="98" t="s">
        <v>104</v>
      </c>
      <c r="G7" s="104" t="s">
        <v>259</v>
      </c>
      <c r="H7" s="105"/>
      <c r="I7" s="105"/>
    </row>
    <row r="8" spans="1:9" ht="24" customHeight="1">
      <c r="A8" s="109"/>
      <c r="B8" s="103"/>
      <c r="C8" s="103"/>
      <c r="D8" s="103"/>
      <c r="E8" s="99"/>
      <c r="F8" s="99"/>
      <c r="G8" s="6" t="s">
        <v>148</v>
      </c>
      <c r="H8" s="6"/>
      <c r="I8" s="36" t="s">
        <v>95</v>
      </c>
    </row>
    <row r="9" spans="1:9" ht="17.25" customHeight="1">
      <c r="A9" s="30">
        <v>1</v>
      </c>
      <c r="B9" s="31" t="s">
        <v>119</v>
      </c>
      <c r="C9" s="32">
        <v>3</v>
      </c>
      <c r="D9" s="31" t="s">
        <v>120</v>
      </c>
      <c r="E9" s="32">
        <v>5</v>
      </c>
      <c r="F9" s="32">
        <v>6</v>
      </c>
      <c r="G9" s="33" t="s">
        <v>102</v>
      </c>
      <c r="H9" s="33"/>
      <c r="I9" s="34">
        <v>8</v>
      </c>
    </row>
    <row r="10" spans="1:9" ht="76.5">
      <c r="A10" s="9" t="s">
        <v>176</v>
      </c>
      <c r="B10" s="48">
        <v>79.4</v>
      </c>
      <c r="C10" s="48"/>
      <c r="D10" s="48">
        <v>103.69</v>
      </c>
      <c r="E10" s="48">
        <v>92.6</v>
      </c>
      <c r="F10" s="48">
        <f>D10-E10</f>
        <v>11.090000000000003</v>
      </c>
      <c r="G10" s="48">
        <f>D10/B10*100</f>
        <v>130.5919395465995</v>
      </c>
      <c r="H10" s="48"/>
      <c r="I10" s="49" t="e">
        <f>D10/C10*100</f>
        <v>#DIV/0!</v>
      </c>
    </row>
    <row r="11" spans="1:9" ht="51">
      <c r="A11" s="18" t="s">
        <v>183</v>
      </c>
      <c r="B11" s="48">
        <v>6.6</v>
      </c>
      <c r="C11" s="48"/>
      <c r="D11" s="48">
        <v>24.759</v>
      </c>
      <c r="E11" s="48">
        <v>4.4</v>
      </c>
      <c r="F11" s="48">
        <f aca="true" t="shared" si="0" ref="F11:F24">D11-E11</f>
        <v>20.359</v>
      </c>
      <c r="G11" s="48">
        <f aca="true" t="shared" si="1" ref="G11:G23">D11/B11*100</f>
        <v>375.1363636363636</v>
      </c>
      <c r="H11" s="48"/>
      <c r="I11" s="49" t="e">
        <f aca="true" t="shared" si="2" ref="I11:I23">D11/C11*100</f>
        <v>#DIV/0!</v>
      </c>
    </row>
    <row r="12" spans="1:9" ht="38.25">
      <c r="A12" s="18" t="s">
        <v>77</v>
      </c>
      <c r="B12" s="48"/>
      <c r="C12" s="48"/>
      <c r="D12" s="48"/>
      <c r="E12" s="48">
        <v>8.6</v>
      </c>
      <c r="F12" s="48">
        <f>D12-E12</f>
        <v>-8.6</v>
      </c>
      <c r="G12" s="48" t="e">
        <f t="shared" si="1"/>
        <v>#DIV/0!</v>
      </c>
      <c r="H12" s="48"/>
      <c r="I12" s="49" t="e">
        <f t="shared" si="2"/>
        <v>#DIV/0!</v>
      </c>
    </row>
    <row r="13" spans="1:9" ht="51">
      <c r="A13" s="9" t="s">
        <v>265</v>
      </c>
      <c r="B13" s="48">
        <v>11.1</v>
      </c>
      <c r="C13" s="48"/>
      <c r="D13" s="48">
        <v>12.709</v>
      </c>
      <c r="E13" s="48">
        <v>9.3</v>
      </c>
      <c r="F13" s="48">
        <f t="shared" si="0"/>
        <v>3.408999999999999</v>
      </c>
      <c r="G13" s="48">
        <f t="shared" si="1"/>
        <v>114.49549549549549</v>
      </c>
      <c r="H13" s="48"/>
      <c r="I13" s="49" t="e">
        <f t="shared" si="2"/>
        <v>#DIV/0!</v>
      </c>
    </row>
    <row r="14" spans="1:9" ht="76.5">
      <c r="A14" s="9" t="s">
        <v>269</v>
      </c>
      <c r="B14" s="48">
        <v>7.9</v>
      </c>
      <c r="C14" s="48"/>
      <c r="D14" s="48">
        <v>43.13</v>
      </c>
      <c r="E14" s="48">
        <v>45.2</v>
      </c>
      <c r="F14" s="48">
        <f t="shared" si="0"/>
        <v>-2.0700000000000003</v>
      </c>
      <c r="G14" s="48">
        <f t="shared" si="1"/>
        <v>545.9493670886076</v>
      </c>
      <c r="H14" s="48"/>
      <c r="I14" s="49" t="e">
        <f t="shared" si="2"/>
        <v>#DIV/0!</v>
      </c>
    </row>
    <row r="15" spans="1:9" ht="76.5">
      <c r="A15" s="9" t="s">
        <v>307</v>
      </c>
      <c r="B15" s="48"/>
      <c r="C15" s="48"/>
      <c r="D15" s="48"/>
      <c r="E15" s="48">
        <v>1</v>
      </c>
      <c r="F15" s="48"/>
      <c r="G15" s="48"/>
      <c r="H15" s="48"/>
      <c r="I15" s="49"/>
    </row>
    <row r="16" spans="1:9" ht="76.5">
      <c r="A16" s="20" t="s">
        <v>270</v>
      </c>
      <c r="B16" s="48">
        <v>0.5</v>
      </c>
      <c r="C16" s="48"/>
      <c r="D16" s="48">
        <v>1.4</v>
      </c>
      <c r="E16" s="48">
        <v>0.9</v>
      </c>
      <c r="F16" s="48">
        <f t="shared" si="0"/>
        <v>0.4999999999999999</v>
      </c>
      <c r="G16" s="48">
        <f t="shared" si="1"/>
        <v>280</v>
      </c>
      <c r="H16" s="48"/>
      <c r="I16" s="49" t="e">
        <f t="shared" si="2"/>
        <v>#DIV/0!</v>
      </c>
    </row>
    <row r="17" spans="1:9" ht="89.25">
      <c r="A17" s="9" t="s">
        <v>220</v>
      </c>
      <c r="B17" s="48">
        <v>14.7</v>
      </c>
      <c r="C17" s="48"/>
      <c r="D17" s="48">
        <v>13.873</v>
      </c>
      <c r="E17" s="48">
        <v>13.5</v>
      </c>
      <c r="F17" s="48">
        <f t="shared" si="0"/>
        <v>0.37299999999999933</v>
      </c>
      <c r="G17" s="48">
        <f t="shared" si="1"/>
        <v>94.37414965986395</v>
      </c>
      <c r="H17" s="48"/>
      <c r="I17" s="49" t="e">
        <f t="shared" si="2"/>
        <v>#DIV/0!</v>
      </c>
    </row>
    <row r="18" spans="1:9" ht="63.75">
      <c r="A18" s="9" t="s">
        <v>271</v>
      </c>
      <c r="B18" s="48">
        <v>12.9</v>
      </c>
      <c r="C18" s="48"/>
      <c r="D18" s="48">
        <v>12.89</v>
      </c>
      <c r="E18" s="48">
        <v>11.2</v>
      </c>
      <c r="F18" s="48">
        <f t="shared" si="0"/>
        <v>1.6900000000000013</v>
      </c>
      <c r="G18" s="48">
        <f t="shared" si="1"/>
        <v>99.92248062015504</v>
      </c>
      <c r="H18" s="48"/>
      <c r="I18" s="49" t="e">
        <f t="shared" si="2"/>
        <v>#DIV/0!</v>
      </c>
    </row>
    <row r="19" spans="1:9" ht="76.5">
      <c r="A19" s="9" t="s">
        <v>273</v>
      </c>
      <c r="B19" s="48">
        <v>11</v>
      </c>
      <c r="C19" s="48"/>
      <c r="D19" s="48">
        <v>10.104</v>
      </c>
      <c r="E19" s="48">
        <v>13.5</v>
      </c>
      <c r="F19" s="48">
        <f t="shared" si="0"/>
        <v>-3.396000000000001</v>
      </c>
      <c r="G19" s="48">
        <f t="shared" si="1"/>
        <v>91.85454545454544</v>
      </c>
      <c r="H19" s="48"/>
      <c r="I19" s="49" t="e">
        <f t="shared" si="2"/>
        <v>#DIV/0!</v>
      </c>
    </row>
    <row r="20" spans="1:9" ht="51" hidden="1">
      <c r="A20" s="9" t="s">
        <v>241</v>
      </c>
      <c r="B20" s="48"/>
      <c r="C20" s="48"/>
      <c r="D20" s="48"/>
      <c r="E20" s="48"/>
      <c r="F20" s="48">
        <f t="shared" si="0"/>
        <v>0</v>
      </c>
      <c r="G20" s="48" t="e">
        <f t="shared" si="1"/>
        <v>#DIV/0!</v>
      </c>
      <c r="H20" s="48"/>
      <c r="I20" s="49" t="e">
        <f t="shared" si="2"/>
        <v>#DIV/0!</v>
      </c>
    </row>
    <row r="21" spans="1:9" ht="25.5">
      <c r="A21" s="9" t="s">
        <v>109</v>
      </c>
      <c r="B21" s="48">
        <v>0</v>
      </c>
      <c r="C21" s="55"/>
      <c r="D21" s="48">
        <v>0.073</v>
      </c>
      <c r="E21" s="48">
        <v>52.4</v>
      </c>
      <c r="F21" s="48">
        <f t="shared" si="0"/>
        <v>-52.327</v>
      </c>
      <c r="G21" s="48" t="e">
        <f t="shared" si="1"/>
        <v>#DIV/0!</v>
      </c>
      <c r="H21" s="48"/>
      <c r="I21" s="49" t="e">
        <f t="shared" si="2"/>
        <v>#DIV/0!</v>
      </c>
    </row>
    <row r="22" spans="1:9" ht="25.5">
      <c r="A22" s="9" t="s">
        <v>230</v>
      </c>
      <c r="B22" s="48">
        <v>31</v>
      </c>
      <c r="C22" s="48"/>
      <c r="D22" s="48">
        <v>27.65</v>
      </c>
      <c r="E22" s="48"/>
      <c r="F22" s="48"/>
      <c r="G22" s="48">
        <f t="shared" si="1"/>
        <v>89.19354838709677</v>
      </c>
      <c r="H22" s="48"/>
      <c r="I22" s="49" t="e">
        <f t="shared" si="2"/>
        <v>#DIV/0!</v>
      </c>
    </row>
    <row r="23" spans="1:9" ht="29.25" customHeight="1">
      <c r="A23" s="9" t="s">
        <v>232</v>
      </c>
      <c r="B23" s="48"/>
      <c r="C23" s="48"/>
      <c r="D23" s="48"/>
      <c r="E23" s="48"/>
      <c r="F23" s="48"/>
      <c r="G23" s="48" t="e">
        <f t="shared" si="1"/>
        <v>#DIV/0!</v>
      </c>
      <c r="H23" s="48"/>
      <c r="I23" s="49" t="e">
        <f t="shared" si="2"/>
        <v>#DIV/0!</v>
      </c>
    </row>
    <row r="24" spans="1:9" ht="15">
      <c r="A24" s="11" t="s">
        <v>128</v>
      </c>
      <c r="B24" s="50">
        <f>SUM(B10:B23)</f>
        <v>175.1</v>
      </c>
      <c r="C24" s="50">
        <f>SUM(C10:C23)</f>
        <v>0</v>
      </c>
      <c r="D24" s="50">
        <f>SUM(D10:D23)</f>
        <v>250.27800000000002</v>
      </c>
      <c r="E24" s="50">
        <f>SUM(E10:E21)</f>
        <v>252.6</v>
      </c>
      <c r="F24" s="50">
        <f t="shared" si="0"/>
        <v>-2.3219999999999743</v>
      </c>
      <c r="G24" s="50">
        <f>D24/B24*100</f>
        <v>142.93432324386066</v>
      </c>
      <c r="H24" s="50"/>
      <c r="I24" s="53" t="e">
        <f>D24/C24*100</f>
        <v>#DIV/0!</v>
      </c>
    </row>
    <row r="25" spans="1:10" ht="38.25">
      <c r="A25" s="9" t="s">
        <v>274</v>
      </c>
      <c r="B25" s="48">
        <v>121.6</v>
      </c>
      <c r="C25" s="48"/>
      <c r="D25" s="48">
        <v>121.6</v>
      </c>
      <c r="E25" s="48"/>
      <c r="F25" s="48"/>
      <c r="G25" s="48">
        <f>D25/B25*100</f>
        <v>100</v>
      </c>
      <c r="H25" s="48"/>
      <c r="I25" s="49" t="e">
        <f>D25/C25*100</f>
        <v>#DIV/0!</v>
      </c>
      <c r="J25" s="77"/>
    </row>
    <row r="26" spans="1:9" ht="38.25">
      <c r="A26" s="9" t="s">
        <v>275</v>
      </c>
      <c r="B26" s="48">
        <v>295.6</v>
      </c>
      <c r="C26" s="48"/>
      <c r="D26" s="48">
        <v>295.6</v>
      </c>
      <c r="E26" s="48"/>
      <c r="F26" s="48"/>
      <c r="G26" s="48">
        <f aca="true" t="shared" si="3" ref="G26:G32">D26/B26*100</f>
        <v>100</v>
      </c>
      <c r="H26" s="48"/>
      <c r="I26" s="49" t="e">
        <f aca="true" t="shared" si="4" ref="I26:I32">D26/C26*100</f>
        <v>#DIV/0!</v>
      </c>
    </row>
    <row r="27" spans="1:9" ht="38.25">
      <c r="A27" s="9" t="s">
        <v>276</v>
      </c>
      <c r="B27" s="48">
        <v>461.4</v>
      </c>
      <c r="C27" s="48"/>
      <c r="D27" s="48">
        <v>461.4</v>
      </c>
      <c r="E27" s="48"/>
      <c r="F27" s="48"/>
      <c r="G27" s="48">
        <f t="shared" si="3"/>
        <v>100</v>
      </c>
      <c r="H27" s="48"/>
      <c r="I27" s="49" t="e">
        <f t="shared" si="4"/>
        <v>#DIV/0!</v>
      </c>
    </row>
    <row r="28" spans="1:9" ht="25.5">
      <c r="A28" s="9" t="s">
        <v>64</v>
      </c>
      <c r="B28" s="48">
        <v>8.5</v>
      </c>
      <c r="C28" s="48"/>
      <c r="D28" s="48">
        <v>8.5</v>
      </c>
      <c r="E28" s="48"/>
      <c r="F28" s="48"/>
      <c r="G28" s="48">
        <f t="shared" si="3"/>
        <v>100</v>
      </c>
      <c r="H28" s="48"/>
      <c r="I28" s="49" t="e">
        <f t="shared" si="4"/>
        <v>#DIV/0!</v>
      </c>
    </row>
    <row r="29" spans="1:9" ht="51">
      <c r="A29" s="9" t="s">
        <v>277</v>
      </c>
      <c r="B29" s="48">
        <v>50.7</v>
      </c>
      <c r="C29" s="48"/>
      <c r="D29" s="48">
        <v>50.7</v>
      </c>
      <c r="E29" s="48"/>
      <c r="F29" s="48"/>
      <c r="G29" s="48">
        <f t="shared" si="3"/>
        <v>100</v>
      </c>
      <c r="H29" s="48"/>
      <c r="I29" s="49" t="e">
        <f t="shared" si="4"/>
        <v>#DIV/0!</v>
      </c>
    </row>
    <row r="30" spans="1:9" ht="25.5">
      <c r="A30" s="9" t="s">
        <v>225</v>
      </c>
      <c r="B30" s="48">
        <v>408.437</v>
      </c>
      <c r="C30" s="48"/>
      <c r="D30" s="48">
        <v>408.437</v>
      </c>
      <c r="E30" s="48"/>
      <c r="F30" s="48"/>
      <c r="G30" s="48">
        <f t="shared" si="3"/>
        <v>100</v>
      </c>
      <c r="H30" s="48"/>
      <c r="I30" s="49" t="e">
        <f t="shared" si="4"/>
        <v>#DIV/0!</v>
      </c>
    </row>
    <row r="31" spans="1:9" ht="38.25">
      <c r="A31" s="9" t="s">
        <v>231</v>
      </c>
      <c r="B31" s="48">
        <v>10</v>
      </c>
      <c r="C31" s="48"/>
      <c r="D31" s="48">
        <v>111.5</v>
      </c>
      <c r="E31" s="48"/>
      <c r="F31" s="48"/>
      <c r="G31" s="48">
        <f t="shared" si="3"/>
        <v>1115</v>
      </c>
      <c r="H31" s="48"/>
      <c r="I31" s="49" t="e">
        <f t="shared" si="4"/>
        <v>#DIV/0!</v>
      </c>
    </row>
    <row r="32" spans="1:9" ht="25.5">
      <c r="A32" s="9" t="s">
        <v>257</v>
      </c>
      <c r="B32" s="48">
        <v>101.5</v>
      </c>
      <c r="C32" s="48"/>
      <c r="D32" s="48">
        <v>0</v>
      </c>
      <c r="E32" s="48"/>
      <c r="F32" s="48"/>
      <c r="G32" s="48">
        <f t="shared" si="3"/>
        <v>0</v>
      </c>
      <c r="H32" s="48"/>
      <c r="I32" s="49" t="e">
        <f t="shared" si="4"/>
        <v>#DIV/0!</v>
      </c>
    </row>
    <row r="33" spans="1:9" ht="15">
      <c r="A33" s="11" t="s">
        <v>130</v>
      </c>
      <c r="B33" s="50">
        <f>SUM(B25:B32)</f>
        <v>1457.737</v>
      </c>
      <c r="C33" s="50">
        <f>SUM(C25:C29)</f>
        <v>0</v>
      </c>
      <c r="D33" s="50">
        <f>SUM(D25:D32)</f>
        <v>1457.737</v>
      </c>
      <c r="E33" s="50">
        <f>SUM(E25:E29)</f>
        <v>0</v>
      </c>
      <c r="F33" s="50"/>
      <c r="G33" s="50">
        <f>D33/B33*100</f>
        <v>100</v>
      </c>
      <c r="H33" s="50"/>
      <c r="I33" s="53" t="e">
        <f>D33/C33*100</f>
        <v>#DIV/0!</v>
      </c>
    </row>
    <row r="34" spans="1:9" ht="15">
      <c r="A34" s="11" t="s">
        <v>131</v>
      </c>
      <c r="B34" s="50">
        <f>B24+B33</f>
        <v>1632.837</v>
      </c>
      <c r="C34" s="50">
        <f>C24+C33</f>
        <v>0</v>
      </c>
      <c r="D34" s="50">
        <f>D24+D33</f>
        <v>1708.015</v>
      </c>
      <c r="E34" s="50">
        <f>E24+E33</f>
        <v>252.6</v>
      </c>
      <c r="F34" s="50"/>
      <c r="G34" s="50">
        <f>D34/B34*100</f>
        <v>104.60413378677727</v>
      </c>
      <c r="H34" s="50"/>
      <c r="I34" s="53" t="e">
        <f>D34/C34*100</f>
        <v>#DIV/0!</v>
      </c>
    </row>
    <row r="35" spans="2:9" ht="12.75">
      <c r="B35" s="7"/>
      <c r="C35" s="7"/>
      <c r="D35" s="7"/>
      <c r="E35" s="7"/>
      <c r="F35" s="7"/>
      <c r="G35" s="7" t="e">
        <f>D35/B35*100</f>
        <v>#DIV/0!</v>
      </c>
      <c r="H35" s="7"/>
      <c r="I35" s="2"/>
    </row>
    <row r="36" spans="1:9" ht="12.75">
      <c r="A36" s="21"/>
      <c r="B36" s="2"/>
      <c r="C36" s="2"/>
      <c r="D36" s="2"/>
      <c r="E36" s="2"/>
      <c r="F36" s="2"/>
      <c r="G36" s="2"/>
      <c r="H36" s="2"/>
      <c r="I36" s="2"/>
    </row>
    <row r="38" s="45" customFormat="1" ht="14.25">
      <c r="A38" s="44"/>
    </row>
    <row r="39" s="45" customFormat="1" ht="14.25">
      <c r="A39" s="44" t="s">
        <v>6</v>
      </c>
    </row>
    <row r="40" spans="1:2" ht="12.75">
      <c r="A40" s="2" t="s">
        <v>7</v>
      </c>
      <c r="B40" t="s">
        <v>321</v>
      </c>
    </row>
    <row r="41" ht="12.75">
      <c r="A41" s="2"/>
    </row>
    <row r="42" ht="12.75">
      <c r="A42" s="2"/>
    </row>
    <row r="43" ht="12.75">
      <c r="A43" s="2"/>
    </row>
    <row r="44" s="47" customFormat="1" ht="12">
      <c r="A44" s="46" t="s">
        <v>226</v>
      </c>
    </row>
  </sheetData>
  <sheetProtection/>
  <mergeCells count="11">
    <mergeCell ref="E7:E8"/>
    <mergeCell ref="F7:F8"/>
    <mergeCell ref="A1:I1"/>
    <mergeCell ref="C7:C8"/>
    <mergeCell ref="G7:I7"/>
    <mergeCell ref="A3:H3"/>
    <mergeCell ref="A4:H4"/>
    <mergeCell ref="D6:H6"/>
    <mergeCell ref="A7:A8"/>
    <mergeCell ref="B7:B8"/>
    <mergeCell ref="D7:D8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="75" zoomScaleNormal="75" zoomScalePageLayoutView="0" workbookViewId="0" topLeftCell="A13">
      <selection activeCell="I18" sqref="I18:L21"/>
    </sheetView>
  </sheetViews>
  <sheetFormatPr defaultColWidth="9.00390625" defaultRowHeight="12.75"/>
  <cols>
    <col min="1" max="1" width="50.00390625" style="10" customWidth="1"/>
    <col min="2" max="2" width="15.375" style="0" customWidth="1"/>
    <col min="3" max="3" width="15.25390625" style="0" customWidth="1"/>
    <col min="4" max="6" width="14.625" style="0" customWidth="1"/>
    <col min="7" max="7" width="14.25390625" style="0" customWidth="1"/>
    <col min="8" max="8" width="11.625" style="0" customWidth="1"/>
  </cols>
  <sheetData>
    <row r="1" spans="1:8" ht="15" customHeight="1">
      <c r="A1" s="100" t="s">
        <v>402</v>
      </c>
      <c r="B1" s="100"/>
      <c r="C1" s="100"/>
      <c r="D1" s="101"/>
      <c r="E1" s="101"/>
      <c r="F1" s="101"/>
      <c r="G1" s="101"/>
      <c r="H1" s="101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06" t="s">
        <v>145</v>
      </c>
      <c r="B3" s="106"/>
      <c r="C3" s="106"/>
      <c r="D3" s="106"/>
      <c r="E3" s="106"/>
      <c r="F3" s="106"/>
      <c r="G3" s="106"/>
      <c r="H3" s="2"/>
    </row>
    <row r="4" spans="1:8" ht="18">
      <c r="A4" s="106" t="s">
        <v>204</v>
      </c>
      <c r="B4" s="106"/>
      <c r="C4" s="106"/>
      <c r="D4" s="106"/>
      <c r="E4" s="106"/>
      <c r="F4" s="106"/>
      <c r="G4" s="106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07" t="s">
        <v>403</v>
      </c>
      <c r="E6" s="107"/>
      <c r="F6" s="107"/>
      <c r="G6" s="107"/>
      <c r="H6" s="2"/>
    </row>
    <row r="7" spans="1:8" ht="29.25" customHeight="1">
      <c r="A7" s="108" t="s">
        <v>404</v>
      </c>
      <c r="B7" s="102" t="s">
        <v>405</v>
      </c>
      <c r="C7" s="102" t="s">
        <v>13</v>
      </c>
      <c r="D7" s="102" t="s">
        <v>406</v>
      </c>
      <c r="E7" s="110" t="s">
        <v>205</v>
      </c>
      <c r="F7" s="98" t="s">
        <v>104</v>
      </c>
      <c r="G7" s="104" t="s">
        <v>259</v>
      </c>
      <c r="H7" s="105"/>
    </row>
    <row r="8" spans="1:8" ht="18" customHeight="1">
      <c r="A8" s="109"/>
      <c r="B8" s="103"/>
      <c r="C8" s="103"/>
      <c r="D8" s="103"/>
      <c r="E8" s="99"/>
      <c r="F8" s="99"/>
      <c r="G8" s="6" t="s">
        <v>148</v>
      </c>
      <c r="H8" s="36" t="s">
        <v>95</v>
      </c>
    </row>
    <row r="9" spans="1:8" ht="18" customHeight="1">
      <c r="A9" s="30">
        <v>1</v>
      </c>
      <c r="B9" s="31" t="s">
        <v>119</v>
      </c>
      <c r="C9" s="32">
        <v>3</v>
      </c>
      <c r="D9" s="31" t="s">
        <v>120</v>
      </c>
      <c r="E9" s="32">
        <v>5</v>
      </c>
      <c r="F9" s="32">
        <v>6</v>
      </c>
      <c r="G9" s="33" t="s">
        <v>102</v>
      </c>
      <c r="H9" s="33" t="s">
        <v>381</v>
      </c>
    </row>
    <row r="10" spans="1:8" ht="89.25">
      <c r="A10" s="9" t="s">
        <v>176</v>
      </c>
      <c r="B10" s="48">
        <v>38.5</v>
      </c>
      <c r="C10" s="48"/>
      <c r="D10" s="48">
        <v>45.155</v>
      </c>
      <c r="E10" s="48">
        <v>66</v>
      </c>
      <c r="F10" s="48">
        <f>D10-E10</f>
        <v>-20.845</v>
      </c>
      <c r="G10" s="48">
        <f>D10/B10*100</f>
        <v>117.28571428571428</v>
      </c>
      <c r="H10" s="49" t="e">
        <f>D10/C10*100</f>
        <v>#DIV/0!</v>
      </c>
    </row>
    <row r="11" spans="1:8" ht="51">
      <c r="A11" s="9" t="s">
        <v>265</v>
      </c>
      <c r="B11" s="48">
        <v>9.8</v>
      </c>
      <c r="C11" s="48"/>
      <c r="D11" s="48">
        <v>9.911</v>
      </c>
      <c r="E11" s="48">
        <v>9.1</v>
      </c>
      <c r="F11" s="48">
        <f aca="true" t="shared" si="0" ref="F11:F17">D11-E11</f>
        <v>0.8109999999999999</v>
      </c>
      <c r="G11" s="48">
        <f aca="true" t="shared" si="1" ref="G11:G18">D11/B11*100</f>
        <v>101.13265306122447</v>
      </c>
      <c r="H11" s="49" t="e">
        <f aca="true" t="shared" si="2" ref="H11:H18">D11/C11*100</f>
        <v>#DIV/0!</v>
      </c>
    </row>
    <row r="12" spans="1:8" ht="76.5">
      <c r="A12" s="9" t="s">
        <v>269</v>
      </c>
      <c r="B12" s="48">
        <v>5.6</v>
      </c>
      <c r="C12" s="48"/>
      <c r="D12" s="48">
        <v>7.328</v>
      </c>
      <c r="E12" s="48">
        <v>6.2</v>
      </c>
      <c r="F12" s="48">
        <f t="shared" si="0"/>
        <v>1.1280000000000001</v>
      </c>
      <c r="G12" s="48">
        <f t="shared" si="1"/>
        <v>130.85714285714286</v>
      </c>
      <c r="H12" s="49" t="e">
        <f t="shared" si="2"/>
        <v>#DIV/0!</v>
      </c>
    </row>
    <row r="13" spans="1:8" ht="76.5">
      <c r="A13" s="20" t="s">
        <v>389</v>
      </c>
      <c r="B13" s="48">
        <v>1.1</v>
      </c>
      <c r="C13" s="48"/>
      <c r="D13" s="48">
        <v>1.14</v>
      </c>
      <c r="E13" s="48">
        <v>2.2</v>
      </c>
      <c r="F13" s="48">
        <f t="shared" si="0"/>
        <v>-1.0600000000000003</v>
      </c>
      <c r="G13" s="48">
        <f t="shared" si="1"/>
        <v>103.63636363636361</v>
      </c>
      <c r="H13" s="49" t="e">
        <f t="shared" si="2"/>
        <v>#DIV/0!</v>
      </c>
    </row>
    <row r="14" spans="1:8" ht="89.25">
      <c r="A14" s="9" t="s">
        <v>220</v>
      </c>
      <c r="B14" s="48">
        <v>77.1</v>
      </c>
      <c r="C14" s="48"/>
      <c r="D14" s="48">
        <v>78.988</v>
      </c>
      <c r="E14" s="48">
        <v>62.3</v>
      </c>
      <c r="F14" s="48">
        <f t="shared" si="0"/>
        <v>16.688000000000002</v>
      </c>
      <c r="G14" s="48">
        <f t="shared" si="1"/>
        <v>102.44876783398185</v>
      </c>
      <c r="H14" s="49" t="e">
        <f t="shared" si="2"/>
        <v>#DIV/0!</v>
      </c>
    </row>
    <row r="15" spans="1:8" ht="63.75">
      <c r="A15" s="9" t="s">
        <v>165</v>
      </c>
      <c r="B15" s="48">
        <v>28.64</v>
      </c>
      <c r="C15" s="48"/>
      <c r="D15" s="48">
        <v>28.675</v>
      </c>
      <c r="E15" s="48">
        <v>2.8</v>
      </c>
      <c r="F15" s="48">
        <f t="shared" si="0"/>
        <v>25.875</v>
      </c>
      <c r="G15" s="48">
        <f t="shared" si="1"/>
        <v>100.1222067039106</v>
      </c>
      <c r="H15" s="49" t="e">
        <f t="shared" si="2"/>
        <v>#DIV/0!</v>
      </c>
    </row>
    <row r="16" spans="1:8" ht="76.5">
      <c r="A16" s="9" t="s">
        <v>315</v>
      </c>
      <c r="B16" s="48">
        <v>3.8</v>
      </c>
      <c r="C16" s="48"/>
      <c r="D16" s="48">
        <v>3.8</v>
      </c>
      <c r="E16" s="48">
        <v>4.1</v>
      </c>
      <c r="F16" s="48">
        <f t="shared" si="0"/>
        <v>-0.2999999999999998</v>
      </c>
      <c r="G16" s="48">
        <f t="shared" si="1"/>
        <v>100</v>
      </c>
      <c r="H16" s="49" t="e">
        <f t="shared" si="2"/>
        <v>#DIV/0!</v>
      </c>
    </row>
    <row r="17" spans="1:8" ht="25.5">
      <c r="A17" s="9" t="s">
        <v>280</v>
      </c>
      <c r="B17" s="48"/>
      <c r="C17" s="48"/>
      <c r="D17" s="48">
        <v>0.299</v>
      </c>
      <c r="E17" s="48">
        <v>48.1</v>
      </c>
      <c r="F17" s="48">
        <f t="shared" si="0"/>
        <v>-47.801</v>
      </c>
      <c r="G17" s="48" t="e">
        <f t="shared" si="1"/>
        <v>#DIV/0!</v>
      </c>
      <c r="H17" s="49" t="e">
        <f t="shared" si="2"/>
        <v>#DIV/0!</v>
      </c>
    </row>
    <row r="18" spans="1:8" ht="25.5">
      <c r="A18" s="9" t="s">
        <v>279</v>
      </c>
      <c r="B18" s="48">
        <v>8.9</v>
      </c>
      <c r="C18" s="48"/>
      <c r="D18" s="48">
        <v>8.9</v>
      </c>
      <c r="E18" s="48"/>
      <c r="F18" s="48"/>
      <c r="G18" s="48">
        <f t="shared" si="1"/>
        <v>100</v>
      </c>
      <c r="H18" s="49" t="e">
        <f t="shared" si="2"/>
        <v>#DIV/0!</v>
      </c>
    </row>
    <row r="19" spans="1:8" ht="15">
      <c r="A19" s="11" t="s">
        <v>128</v>
      </c>
      <c r="B19" s="50">
        <f>SUM(B10:B18)</f>
        <v>173.44000000000003</v>
      </c>
      <c r="C19" s="50">
        <f>SUM(C10:C18)</f>
        <v>0</v>
      </c>
      <c r="D19" s="50">
        <f>SUM(D10:D18)</f>
        <v>184.19600000000003</v>
      </c>
      <c r="E19" s="50">
        <f>SUM(E10:E17)</f>
        <v>200.8</v>
      </c>
      <c r="F19" s="50">
        <f>SUM(F10:F17)</f>
        <v>-25.503999999999998</v>
      </c>
      <c r="G19" s="50">
        <f>D19/B19*100</f>
        <v>106.20156826568265</v>
      </c>
      <c r="H19" s="53" t="e">
        <f>D19/C19*100</f>
        <v>#DIV/0!</v>
      </c>
    </row>
    <row r="20" spans="1:9" ht="38.25">
      <c r="A20" s="9" t="s">
        <v>386</v>
      </c>
      <c r="B20" s="48">
        <v>139.4</v>
      </c>
      <c r="C20" s="48"/>
      <c r="D20" s="48">
        <v>139.4</v>
      </c>
      <c r="E20" s="48"/>
      <c r="F20" s="48"/>
      <c r="G20" s="48">
        <f>D20/B20*100</f>
        <v>100</v>
      </c>
      <c r="H20" s="49" t="e">
        <f>D20/C20*100</f>
        <v>#DIV/0!</v>
      </c>
      <c r="I20" s="77"/>
    </row>
    <row r="21" spans="1:8" ht="38.25">
      <c r="A21" s="9" t="s">
        <v>385</v>
      </c>
      <c r="B21" s="48">
        <v>256.4</v>
      </c>
      <c r="C21" s="48"/>
      <c r="D21" s="48">
        <v>256.4</v>
      </c>
      <c r="E21" s="48"/>
      <c r="F21" s="48"/>
      <c r="G21" s="48">
        <f aca="true" t="shared" si="3" ref="G21:G26">D21/B21*100</f>
        <v>100</v>
      </c>
      <c r="H21" s="49" t="e">
        <f aca="true" t="shared" si="4" ref="H21:H26">D21/C21*100</f>
        <v>#DIV/0!</v>
      </c>
    </row>
    <row r="22" spans="1:8" ht="38.25">
      <c r="A22" s="9" t="s">
        <v>384</v>
      </c>
      <c r="B22" s="48">
        <v>687.7</v>
      </c>
      <c r="C22" s="48"/>
      <c r="D22" s="48">
        <v>687.7</v>
      </c>
      <c r="E22" s="48"/>
      <c r="F22" s="48"/>
      <c r="G22" s="48">
        <f t="shared" si="3"/>
        <v>100</v>
      </c>
      <c r="H22" s="49" t="e">
        <f t="shared" si="4"/>
        <v>#DIV/0!</v>
      </c>
    </row>
    <row r="23" spans="1:8" ht="25.5">
      <c r="A23" s="9" t="s">
        <v>74</v>
      </c>
      <c r="B23" s="48">
        <v>323</v>
      </c>
      <c r="C23" s="48"/>
      <c r="D23" s="48">
        <v>323</v>
      </c>
      <c r="E23" s="48"/>
      <c r="F23" s="48"/>
      <c r="G23" s="48">
        <f t="shared" si="3"/>
        <v>100</v>
      </c>
      <c r="H23" s="49" t="e">
        <f t="shared" si="4"/>
        <v>#DIV/0!</v>
      </c>
    </row>
    <row r="24" spans="1:8" ht="51">
      <c r="A24" s="9" t="s">
        <v>383</v>
      </c>
      <c r="B24" s="48">
        <v>51.9</v>
      </c>
      <c r="C24" s="48"/>
      <c r="D24" s="48">
        <v>51.9</v>
      </c>
      <c r="E24" s="48"/>
      <c r="F24" s="48"/>
      <c r="G24" s="48">
        <f t="shared" si="3"/>
        <v>100</v>
      </c>
      <c r="H24" s="49" t="e">
        <f t="shared" si="4"/>
        <v>#DIV/0!</v>
      </c>
    </row>
    <row r="25" spans="1:8" ht="25.5">
      <c r="A25" s="9" t="s">
        <v>9</v>
      </c>
      <c r="B25" s="48">
        <v>434.816</v>
      </c>
      <c r="C25" s="48"/>
      <c r="D25" s="48">
        <v>434.815</v>
      </c>
      <c r="E25" s="48"/>
      <c r="F25" s="48"/>
      <c r="G25" s="48">
        <f t="shared" si="3"/>
        <v>99.99977001766266</v>
      </c>
      <c r="H25" s="49" t="e">
        <f t="shared" si="4"/>
        <v>#DIV/0!</v>
      </c>
    </row>
    <row r="26" spans="1:8" ht="25.5">
      <c r="A26" s="9" t="s">
        <v>278</v>
      </c>
      <c r="B26" s="48">
        <v>147.23</v>
      </c>
      <c r="C26" s="48"/>
      <c r="D26" s="48">
        <v>147.23</v>
      </c>
      <c r="E26" s="48"/>
      <c r="F26" s="48"/>
      <c r="G26" s="48">
        <f t="shared" si="3"/>
        <v>100</v>
      </c>
      <c r="H26" s="49" t="e">
        <f t="shared" si="4"/>
        <v>#DIV/0!</v>
      </c>
    </row>
    <row r="27" spans="1:8" ht="15">
      <c r="A27" s="11" t="s">
        <v>130</v>
      </c>
      <c r="B27" s="50">
        <f>SUM(B20:B26)</f>
        <v>2040.4460000000001</v>
      </c>
      <c r="C27" s="50">
        <f>SUM(C20:C24)</f>
        <v>0</v>
      </c>
      <c r="D27" s="50">
        <f>SUM(D20:D26)</f>
        <v>2040.4450000000002</v>
      </c>
      <c r="E27" s="50">
        <f>SUM(E20:E24)</f>
        <v>0</v>
      </c>
      <c r="F27" s="50"/>
      <c r="G27" s="50">
        <f>D27/B27*100</f>
        <v>99.99995099110684</v>
      </c>
      <c r="H27" s="53" t="e">
        <f>D27/C27*100</f>
        <v>#DIV/0!</v>
      </c>
    </row>
    <row r="28" spans="1:8" ht="15">
      <c r="A28" s="11" t="s">
        <v>131</v>
      </c>
      <c r="B28" s="50">
        <f>B27+B19</f>
        <v>2213.886</v>
      </c>
      <c r="C28" s="50">
        <f>C27+C19</f>
        <v>0</v>
      </c>
      <c r="D28" s="50">
        <f>D27+D19</f>
        <v>2224.641</v>
      </c>
      <c r="E28" s="50">
        <f>E27+E19</f>
        <v>200.8</v>
      </c>
      <c r="F28" s="50"/>
      <c r="G28" s="50">
        <f>D28/B28*100</f>
        <v>100.48579737168039</v>
      </c>
      <c r="H28" s="53" t="e">
        <f>D28/C28*100</f>
        <v>#DIV/0!</v>
      </c>
    </row>
    <row r="29" spans="2:8" ht="12.75">
      <c r="B29" s="7"/>
      <c r="C29" s="7"/>
      <c r="D29" s="7"/>
      <c r="E29" s="7"/>
      <c r="F29" s="7"/>
      <c r="G29" s="7" t="e">
        <f>D29/B29*100</f>
        <v>#DIV/0!</v>
      </c>
      <c r="H29" s="2"/>
    </row>
    <row r="30" spans="2:8" ht="12.75">
      <c r="B30" s="2"/>
      <c r="C30" s="2"/>
      <c r="D30" s="2"/>
      <c r="E30" s="2"/>
      <c r="F30" s="2"/>
      <c r="G30" s="2"/>
      <c r="H30" s="2"/>
    </row>
    <row r="32" s="45" customFormat="1" ht="14.25">
      <c r="A32" s="44"/>
    </row>
    <row r="33" s="45" customFormat="1" ht="14.25">
      <c r="A33" s="44" t="s">
        <v>6</v>
      </c>
    </row>
    <row r="34" ht="12.75">
      <c r="A34" s="2" t="s">
        <v>325</v>
      </c>
    </row>
    <row r="35" ht="12.75">
      <c r="A35" s="2"/>
    </row>
    <row r="36" ht="12.75">
      <c r="A36" s="2"/>
    </row>
    <row r="37" ht="12.75">
      <c r="A37" s="2"/>
    </row>
    <row r="38" s="47" customFormat="1" ht="12">
      <c r="A38" s="46" t="s">
        <v>226</v>
      </c>
    </row>
  </sheetData>
  <sheetProtection/>
  <mergeCells count="11">
    <mergeCell ref="F7:F8"/>
    <mergeCell ref="C7:C8"/>
    <mergeCell ref="A1:H1"/>
    <mergeCell ref="A3:G3"/>
    <mergeCell ref="A4:G4"/>
    <mergeCell ref="D6:G6"/>
    <mergeCell ref="G7:H7"/>
    <mergeCell ref="A7:A8"/>
    <mergeCell ref="B7:B8"/>
    <mergeCell ref="D7:D8"/>
    <mergeCell ref="E7:E8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="75" zoomScaleNormal="75" zoomScalePageLayoutView="0" workbookViewId="0" topLeftCell="A21">
      <selection activeCell="I23" sqref="I23:K26"/>
    </sheetView>
  </sheetViews>
  <sheetFormatPr defaultColWidth="9.00390625" defaultRowHeight="12.75"/>
  <cols>
    <col min="1" max="1" width="58.125" style="10" customWidth="1"/>
    <col min="2" max="2" width="14.75390625" style="0" customWidth="1"/>
    <col min="3" max="3" width="15.125" style="0" customWidth="1"/>
    <col min="4" max="4" width="14.75390625" style="0" customWidth="1"/>
    <col min="5" max="5" width="14.875" style="0" customWidth="1"/>
    <col min="6" max="6" width="14.125" style="0" customWidth="1"/>
    <col min="7" max="7" width="12.25390625" style="0" customWidth="1"/>
    <col min="8" max="8" width="11.625" style="0" customWidth="1"/>
  </cols>
  <sheetData>
    <row r="1" spans="1:9" ht="15" customHeight="1">
      <c r="A1" s="111" t="s">
        <v>402</v>
      </c>
      <c r="B1" s="111"/>
      <c r="C1" s="111"/>
      <c r="D1" s="111"/>
      <c r="E1" s="111"/>
      <c r="F1" s="111"/>
      <c r="G1" s="111"/>
      <c r="H1" s="111"/>
      <c r="I1" s="43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06" t="s">
        <v>146</v>
      </c>
      <c r="B3" s="106"/>
      <c r="C3" s="106"/>
      <c r="D3" s="106"/>
      <c r="E3" s="106"/>
      <c r="F3" s="106"/>
      <c r="G3" s="106"/>
      <c r="H3" s="2"/>
    </row>
    <row r="4" spans="1:8" ht="18">
      <c r="A4" s="106" t="s">
        <v>204</v>
      </c>
      <c r="B4" s="106"/>
      <c r="C4" s="106"/>
      <c r="D4" s="106"/>
      <c r="E4" s="106"/>
      <c r="F4" s="106"/>
      <c r="G4" s="106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07" t="s">
        <v>403</v>
      </c>
      <c r="E6" s="107"/>
      <c r="F6" s="107"/>
      <c r="G6" s="107"/>
      <c r="H6" s="2"/>
    </row>
    <row r="7" spans="1:8" ht="27.75" customHeight="1">
      <c r="A7" s="108" t="s">
        <v>404</v>
      </c>
      <c r="B7" s="102" t="s">
        <v>405</v>
      </c>
      <c r="C7" s="102" t="s">
        <v>13</v>
      </c>
      <c r="D7" s="102" t="s">
        <v>406</v>
      </c>
      <c r="E7" s="110" t="s">
        <v>205</v>
      </c>
      <c r="F7" s="98" t="s">
        <v>104</v>
      </c>
      <c r="G7" s="104" t="s">
        <v>259</v>
      </c>
      <c r="H7" s="105"/>
    </row>
    <row r="8" spans="1:8" ht="18.75" customHeight="1">
      <c r="A8" s="109"/>
      <c r="B8" s="103"/>
      <c r="C8" s="103"/>
      <c r="D8" s="103"/>
      <c r="E8" s="99"/>
      <c r="F8" s="99"/>
      <c r="G8" s="6" t="s">
        <v>148</v>
      </c>
      <c r="H8" s="36" t="s">
        <v>95</v>
      </c>
    </row>
    <row r="9" spans="1:8" ht="18.75" customHeight="1">
      <c r="A9" s="30">
        <v>1</v>
      </c>
      <c r="B9" s="31" t="s">
        <v>119</v>
      </c>
      <c r="C9" s="32">
        <v>3</v>
      </c>
      <c r="D9" s="31" t="s">
        <v>120</v>
      </c>
      <c r="E9" s="32">
        <v>5</v>
      </c>
      <c r="F9" s="32">
        <v>6</v>
      </c>
      <c r="G9" s="33" t="s">
        <v>102</v>
      </c>
      <c r="H9" s="33" t="s">
        <v>381</v>
      </c>
    </row>
    <row r="10" spans="1:8" ht="76.5">
      <c r="A10" s="9" t="s">
        <v>176</v>
      </c>
      <c r="B10" s="48">
        <v>100.9</v>
      </c>
      <c r="C10" s="48"/>
      <c r="D10" s="48">
        <v>99.988</v>
      </c>
      <c r="E10" s="48">
        <v>93</v>
      </c>
      <c r="F10" s="48">
        <f>D10-E10</f>
        <v>6.9879999999999995</v>
      </c>
      <c r="G10" s="48">
        <f>D10/B10*100</f>
        <v>99.09613478691773</v>
      </c>
      <c r="H10" s="49" t="e">
        <f>D10/C10*100</f>
        <v>#DIV/0!</v>
      </c>
    </row>
    <row r="11" spans="1:8" ht="102">
      <c r="A11" s="9" t="s">
        <v>177</v>
      </c>
      <c r="B11" s="48"/>
      <c r="C11" s="48"/>
      <c r="D11" s="48">
        <v>0.133</v>
      </c>
      <c r="E11" s="48"/>
      <c r="F11" s="48"/>
      <c r="G11" s="48" t="e">
        <f aca="true" t="shared" si="0" ref="G11:G23">D11/B11*100</f>
        <v>#DIV/0!</v>
      </c>
      <c r="H11" s="49" t="e">
        <f aca="true" t="shared" si="1" ref="H11:H23">D11/C11*100</f>
        <v>#DIV/0!</v>
      </c>
    </row>
    <row r="12" spans="1:8" ht="55.5" customHeight="1">
      <c r="A12" s="9" t="s">
        <v>265</v>
      </c>
      <c r="B12" s="48">
        <v>12.5</v>
      </c>
      <c r="C12" s="48"/>
      <c r="D12" s="48">
        <v>14.524</v>
      </c>
      <c r="E12" s="48">
        <v>14</v>
      </c>
      <c r="F12" s="48">
        <f aca="true" t="shared" si="2" ref="F12:F19">D12-E12</f>
        <v>0.5239999999999991</v>
      </c>
      <c r="G12" s="48">
        <f t="shared" si="0"/>
        <v>116.19199999999998</v>
      </c>
      <c r="H12" s="49" t="e">
        <f t="shared" si="1"/>
        <v>#DIV/0!</v>
      </c>
    </row>
    <row r="13" spans="1:8" ht="63.75" hidden="1">
      <c r="A13" s="9" t="s">
        <v>269</v>
      </c>
      <c r="B13" s="48"/>
      <c r="C13" s="48"/>
      <c r="D13" s="48"/>
      <c r="E13" s="48"/>
      <c r="F13" s="48">
        <f t="shared" si="2"/>
        <v>0</v>
      </c>
      <c r="G13" s="48" t="e">
        <f t="shared" si="0"/>
        <v>#DIV/0!</v>
      </c>
      <c r="H13" s="49" t="e">
        <f t="shared" si="1"/>
        <v>#DIV/0!</v>
      </c>
    </row>
    <row r="14" spans="1:8" ht="63.75">
      <c r="A14" s="9" t="s">
        <v>269</v>
      </c>
      <c r="B14" s="48"/>
      <c r="C14" s="48"/>
      <c r="D14" s="48">
        <v>0.355</v>
      </c>
      <c r="E14" s="48">
        <v>0.3</v>
      </c>
      <c r="F14" s="48"/>
      <c r="G14" s="48" t="e">
        <f t="shared" si="0"/>
        <v>#DIV/0!</v>
      </c>
      <c r="H14" s="49" t="e">
        <f t="shared" si="1"/>
        <v>#DIV/0!</v>
      </c>
    </row>
    <row r="15" spans="1:8" ht="51">
      <c r="A15" s="9" t="s">
        <v>281</v>
      </c>
      <c r="B15" s="48"/>
      <c r="C15" s="48"/>
      <c r="D15" s="48">
        <v>-0.758</v>
      </c>
      <c r="E15" s="48">
        <v>0.8</v>
      </c>
      <c r="F15" s="48"/>
      <c r="G15" s="48" t="e">
        <f t="shared" si="0"/>
        <v>#DIV/0!</v>
      </c>
      <c r="H15" s="49" t="e">
        <f t="shared" si="1"/>
        <v>#DIV/0!</v>
      </c>
    </row>
    <row r="16" spans="1:8" ht="63.75">
      <c r="A16" s="20" t="s">
        <v>397</v>
      </c>
      <c r="B16" s="48">
        <v>2.5</v>
      </c>
      <c r="C16" s="48"/>
      <c r="D16" s="48">
        <v>2.6</v>
      </c>
      <c r="E16" s="48">
        <v>2.4</v>
      </c>
      <c r="F16" s="48">
        <f t="shared" si="2"/>
        <v>0.20000000000000018</v>
      </c>
      <c r="G16" s="48">
        <f t="shared" si="0"/>
        <v>104</v>
      </c>
      <c r="H16" s="49" t="e">
        <f t="shared" si="1"/>
        <v>#DIV/0!</v>
      </c>
    </row>
    <row r="17" spans="1:8" ht="76.5">
      <c r="A17" s="9" t="s">
        <v>220</v>
      </c>
      <c r="B17" s="48">
        <v>49.4</v>
      </c>
      <c r="C17" s="48"/>
      <c r="D17" s="48">
        <v>51.202</v>
      </c>
      <c r="E17" s="48">
        <v>43.8</v>
      </c>
      <c r="F17" s="48">
        <f t="shared" si="2"/>
        <v>7.402000000000001</v>
      </c>
      <c r="G17" s="48">
        <f t="shared" si="0"/>
        <v>103.64777327935222</v>
      </c>
      <c r="H17" s="49" t="e">
        <f t="shared" si="1"/>
        <v>#DIV/0!</v>
      </c>
    </row>
    <row r="18" spans="1:8" ht="63.75">
      <c r="A18" s="9" t="s">
        <v>390</v>
      </c>
      <c r="B18" s="48">
        <v>19.6</v>
      </c>
      <c r="C18" s="48"/>
      <c r="D18" s="48">
        <v>19.58</v>
      </c>
      <c r="E18" s="48">
        <v>18.4</v>
      </c>
      <c r="F18" s="48">
        <f t="shared" si="2"/>
        <v>1.1799999999999997</v>
      </c>
      <c r="G18" s="48">
        <f t="shared" si="0"/>
        <v>99.89795918367346</v>
      </c>
      <c r="H18" s="49" t="e">
        <f t="shared" si="1"/>
        <v>#DIV/0!</v>
      </c>
    </row>
    <row r="19" spans="1:8" ht="63.75">
      <c r="A19" s="9" t="s">
        <v>393</v>
      </c>
      <c r="B19" s="48">
        <v>19.2</v>
      </c>
      <c r="C19" s="48"/>
      <c r="D19" s="48">
        <v>19.19</v>
      </c>
      <c r="E19" s="48">
        <v>19.3</v>
      </c>
      <c r="F19" s="48">
        <f t="shared" si="2"/>
        <v>-0.10999999999999943</v>
      </c>
      <c r="G19" s="48">
        <f t="shared" si="0"/>
        <v>99.94791666666669</v>
      </c>
      <c r="H19" s="49" t="e">
        <f t="shared" si="1"/>
        <v>#DIV/0!</v>
      </c>
    </row>
    <row r="20" spans="1:8" ht="38.25">
      <c r="A20" s="9" t="s">
        <v>202</v>
      </c>
      <c r="B20" s="48"/>
      <c r="C20" s="48"/>
      <c r="D20" s="48"/>
      <c r="E20" s="48"/>
      <c r="F20" s="48"/>
      <c r="G20" s="48" t="e">
        <f t="shared" si="0"/>
        <v>#DIV/0!</v>
      </c>
      <c r="H20" s="49" t="e">
        <f t="shared" si="1"/>
        <v>#DIV/0!</v>
      </c>
    </row>
    <row r="21" spans="1:8" ht="25.5">
      <c r="A21" s="9" t="s">
        <v>387</v>
      </c>
      <c r="B21" s="48"/>
      <c r="C21" s="48"/>
      <c r="D21" s="48"/>
      <c r="E21" s="48"/>
      <c r="F21" s="48">
        <f>D21-E21</f>
        <v>0</v>
      </c>
      <c r="G21" s="48" t="e">
        <f t="shared" si="0"/>
        <v>#DIV/0!</v>
      </c>
      <c r="H21" s="49" t="e">
        <f t="shared" si="1"/>
        <v>#DIV/0!</v>
      </c>
    </row>
    <row r="22" spans="1:8" ht="25.5">
      <c r="A22" s="9" t="s">
        <v>388</v>
      </c>
      <c r="B22" s="48"/>
      <c r="C22" s="48"/>
      <c r="D22" s="48">
        <v>0.036</v>
      </c>
      <c r="E22" s="48">
        <v>82.7</v>
      </c>
      <c r="F22" s="48"/>
      <c r="G22" s="48" t="e">
        <f t="shared" si="0"/>
        <v>#DIV/0!</v>
      </c>
      <c r="H22" s="49" t="e">
        <f t="shared" si="1"/>
        <v>#DIV/0!</v>
      </c>
    </row>
    <row r="23" spans="1:8" ht="25.5">
      <c r="A23" s="9" t="s">
        <v>282</v>
      </c>
      <c r="B23" s="48">
        <v>68.1</v>
      </c>
      <c r="C23" s="48"/>
      <c r="D23" s="48">
        <v>68.1</v>
      </c>
      <c r="E23" s="48"/>
      <c r="F23" s="48"/>
      <c r="G23" s="48">
        <f t="shared" si="0"/>
        <v>100</v>
      </c>
      <c r="H23" s="49" t="e">
        <f t="shared" si="1"/>
        <v>#DIV/0!</v>
      </c>
    </row>
    <row r="24" spans="1:8" ht="15">
      <c r="A24" s="11" t="s">
        <v>128</v>
      </c>
      <c r="B24" s="50">
        <f>SUM(B10:B23)</f>
        <v>272.2</v>
      </c>
      <c r="C24" s="50">
        <f>SUM(C10:C23)</f>
        <v>0</v>
      </c>
      <c r="D24" s="50">
        <f>SUM(D10:D23)</f>
        <v>274.94999999999993</v>
      </c>
      <c r="E24" s="50">
        <f>SUM(E10:E22)</f>
        <v>274.70000000000005</v>
      </c>
      <c r="F24" s="50">
        <f>SUM(F10:F19)</f>
        <v>16.184</v>
      </c>
      <c r="G24" s="50">
        <f>D24/B24*100</f>
        <v>101.0102865540044</v>
      </c>
      <c r="H24" s="53" t="e">
        <f>D24/C24*100</f>
        <v>#DIV/0!</v>
      </c>
    </row>
    <row r="25" spans="1:9" ht="25.5">
      <c r="A25" s="9" t="s">
        <v>398</v>
      </c>
      <c r="B25" s="48">
        <v>170.2</v>
      </c>
      <c r="C25" s="48"/>
      <c r="D25" s="48">
        <v>170.2</v>
      </c>
      <c r="E25" s="48"/>
      <c r="F25" s="48"/>
      <c r="G25" s="48">
        <f>D25/B25*100</f>
        <v>100</v>
      </c>
      <c r="H25" s="49" t="e">
        <f>D25/C25*100</f>
        <v>#DIV/0!</v>
      </c>
      <c r="I25" s="77"/>
    </row>
    <row r="26" spans="1:8" ht="25.5">
      <c r="A26" s="9" t="s">
        <v>399</v>
      </c>
      <c r="B26" s="48">
        <v>349.7</v>
      </c>
      <c r="C26" s="48"/>
      <c r="D26" s="48">
        <v>349.7</v>
      </c>
      <c r="E26" s="48"/>
      <c r="F26" s="48"/>
      <c r="G26" s="48">
        <f aca="true" t="shared" si="3" ref="G26:G31">D26/B26*100</f>
        <v>100</v>
      </c>
      <c r="H26" s="49" t="e">
        <f aca="true" t="shared" si="4" ref="H26:H31">D26/C26*100</f>
        <v>#DIV/0!</v>
      </c>
    </row>
    <row r="27" spans="1:8" ht="38.25">
      <c r="A27" s="9" t="s">
        <v>400</v>
      </c>
      <c r="B27" s="48">
        <v>482.3</v>
      </c>
      <c r="C27" s="48"/>
      <c r="D27" s="48">
        <v>482.3</v>
      </c>
      <c r="E27" s="48"/>
      <c r="F27" s="48"/>
      <c r="G27" s="48">
        <f t="shared" si="3"/>
        <v>100</v>
      </c>
      <c r="H27" s="49" t="e">
        <f t="shared" si="4"/>
        <v>#DIV/0!</v>
      </c>
    </row>
    <row r="28" spans="1:8" ht="27" customHeight="1">
      <c r="A28" s="9" t="s">
        <v>73</v>
      </c>
      <c r="B28" s="48">
        <v>4</v>
      </c>
      <c r="C28" s="48"/>
      <c r="D28" s="48">
        <v>4</v>
      </c>
      <c r="E28" s="48"/>
      <c r="F28" s="48"/>
      <c r="G28" s="48">
        <f t="shared" si="3"/>
        <v>100</v>
      </c>
      <c r="H28" s="49" t="e">
        <f t="shared" si="4"/>
        <v>#DIV/0!</v>
      </c>
    </row>
    <row r="29" spans="1:8" ht="51">
      <c r="A29" s="9" t="s">
        <v>149</v>
      </c>
      <c r="B29" s="48">
        <v>51.9</v>
      </c>
      <c r="C29" s="48"/>
      <c r="D29" s="48">
        <v>51.9</v>
      </c>
      <c r="E29" s="48"/>
      <c r="F29" s="48"/>
      <c r="G29" s="48">
        <f t="shared" si="3"/>
        <v>100</v>
      </c>
      <c r="H29" s="49" t="e">
        <f t="shared" si="4"/>
        <v>#DIV/0!</v>
      </c>
    </row>
    <row r="30" spans="1:8" ht="25.5">
      <c r="A30" s="9" t="s">
        <v>10</v>
      </c>
      <c r="B30" s="48">
        <v>712.002</v>
      </c>
      <c r="C30" s="48"/>
      <c r="D30" s="48">
        <v>712.002</v>
      </c>
      <c r="E30" s="48"/>
      <c r="F30" s="48"/>
      <c r="G30" s="48">
        <f t="shared" si="3"/>
        <v>100</v>
      </c>
      <c r="H30" s="49" t="e">
        <f t="shared" si="4"/>
        <v>#DIV/0!</v>
      </c>
    </row>
    <row r="31" spans="1:8" ht="25.5">
      <c r="A31" s="9" t="s">
        <v>283</v>
      </c>
      <c r="B31" s="48">
        <v>35</v>
      </c>
      <c r="C31" s="48"/>
      <c r="D31" s="48">
        <v>35</v>
      </c>
      <c r="E31" s="48"/>
      <c r="F31" s="48"/>
      <c r="G31" s="48">
        <f t="shared" si="3"/>
        <v>100</v>
      </c>
      <c r="H31" s="49" t="e">
        <f t="shared" si="4"/>
        <v>#DIV/0!</v>
      </c>
    </row>
    <row r="32" spans="1:8" ht="15">
      <c r="A32" s="11" t="s">
        <v>130</v>
      </c>
      <c r="B32" s="50">
        <f>SUM(B25:B31)</f>
        <v>1805.102</v>
      </c>
      <c r="C32" s="50">
        <f>SUM(C25:C29)</f>
        <v>0</v>
      </c>
      <c r="D32" s="50">
        <f>SUM(D25:D31)</f>
        <v>1805.102</v>
      </c>
      <c r="E32" s="50">
        <f>SUM(E25:E29)</f>
        <v>0</v>
      </c>
      <c r="F32" s="50"/>
      <c r="G32" s="50">
        <f>D32/B32*100</f>
        <v>100</v>
      </c>
      <c r="H32" s="53" t="e">
        <f>D32/C32*100</f>
        <v>#DIV/0!</v>
      </c>
    </row>
    <row r="33" spans="1:8" ht="15">
      <c r="A33" s="11" t="s">
        <v>131</v>
      </c>
      <c r="B33" s="50">
        <f>B24+B32</f>
        <v>2077.302</v>
      </c>
      <c r="C33" s="50">
        <f>C24+C32</f>
        <v>0</v>
      </c>
      <c r="D33" s="50">
        <f>D24+D32</f>
        <v>2080.052</v>
      </c>
      <c r="E33" s="50">
        <f>E24+E32</f>
        <v>274.70000000000005</v>
      </c>
      <c r="F33" s="50"/>
      <c r="G33" s="50">
        <f>D33/B33*100</f>
        <v>100.13238325481804</v>
      </c>
      <c r="H33" s="53" t="e">
        <f>D33/C33*100</f>
        <v>#DIV/0!</v>
      </c>
    </row>
    <row r="34" spans="2:8" ht="12.75">
      <c r="B34" s="7"/>
      <c r="C34" s="7"/>
      <c r="D34" s="7"/>
      <c r="E34" s="7"/>
      <c r="F34" s="7"/>
      <c r="G34" s="7" t="e">
        <f>D34/B34*100</f>
        <v>#DIV/0!</v>
      </c>
      <c r="H34" s="2"/>
    </row>
    <row r="35" spans="2:8" ht="12.75">
      <c r="B35" s="2"/>
      <c r="C35" s="2"/>
      <c r="D35" s="2"/>
      <c r="E35" s="2"/>
      <c r="F35" s="2"/>
      <c r="G35" s="2"/>
      <c r="H35" s="2"/>
    </row>
    <row r="37" s="45" customFormat="1" ht="14.25">
      <c r="A37" s="44"/>
    </row>
    <row r="38" s="45" customFormat="1" ht="14.25">
      <c r="A38" s="44" t="s">
        <v>6</v>
      </c>
    </row>
    <row r="39" ht="12.75">
      <c r="A39" s="2" t="s">
        <v>325</v>
      </c>
    </row>
    <row r="40" ht="12.75">
      <c r="A40" s="2"/>
    </row>
    <row r="41" ht="12.75">
      <c r="A41" s="2"/>
    </row>
    <row r="42" ht="12.75">
      <c r="A42" s="2"/>
    </row>
    <row r="43" s="47" customFormat="1" ht="12">
      <c r="A43" s="46" t="s">
        <v>226</v>
      </c>
    </row>
  </sheetData>
  <sheetProtection/>
  <mergeCells count="11"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  <mergeCell ref="A7:A8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6"/>
  <sheetViews>
    <sheetView showGridLines="0" tabSelected="1" zoomScale="75" zoomScaleNormal="75" zoomScalePageLayoutView="0" workbookViewId="0" topLeftCell="A30">
      <selection activeCell="J41" sqref="J41"/>
    </sheetView>
  </sheetViews>
  <sheetFormatPr defaultColWidth="9.00390625" defaultRowHeight="12.75"/>
  <cols>
    <col min="1" max="1" width="61.375" style="10" customWidth="1"/>
    <col min="2" max="3" width="14.625" style="0" customWidth="1"/>
    <col min="4" max="4" width="13.625" style="0" customWidth="1"/>
    <col min="5" max="5" width="14.375" style="0" customWidth="1"/>
    <col min="6" max="6" width="13.75390625" style="0" customWidth="1"/>
    <col min="7" max="7" width="11.875" style="0" customWidth="1"/>
    <col min="8" max="8" width="11.375" style="0" customWidth="1"/>
    <col min="9" max="9" width="11.00390625" style="0" customWidth="1"/>
  </cols>
  <sheetData>
    <row r="1" spans="1:9" ht="15" customHeight="1">
      <c r="A1" s="111" t="s">
        <v>402</v>
      </c>
      <c r="B1" s="111"/>
      <c r="C1" s="111"/>
      <c r="D1" s="111"/>
      <c r="E1" s="111"/>
      <c r="F1" s="111"/>
      <c r="G1" s="111"/>
      <c r="H1" s="111"/>
      <c r="I1" s="43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06" t="s">
        <v>147</v>
      </c>
      <c r="B3" s="106"/>
      <c r="C3" s="106"/>
      <c r="D3" s="106"/>
      <c r="E3" s="106"/>
      <c r="F3" s="106"/>
      <c r="G3" s="106"/>
      <c r="H3" s="2"/>
    </row>
    <row r="4" spans="1:8" ht="18">
      <c r="A4" s="106" t="s">
        <v>204</v>
      </c>
      <c r="B4" s="106"/>
      <c r="C4" s="106"/>
      <c r="D4" s="106"/>
      <c r="E4" s="106"/>
      <c r="F4" s="106"/>
      <c r="G4" s="106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07" t="s">
        <v>403</v>
      </c>
      <c r="E6" s="107"/>
      <c r="F6" s="107"/>
      <c r="G6" s="107"/>
      <c r="H6" s="2"/>
    </row>
    <row r="7" spans="1:8" ht="30.75" customHeight="1">
      <c r="A7" s="108" t="s">
        <v>404</v>
      </c>
      <c r="B7" s="102" t="s">
        <v>405</v>
      </c>
      <c r="C7" s="102" t="s">
        <v>14</v>
      </c>
      <c r="D7" s="102" t="s">
        <v>406</v>
      </c>
      <c r="E7" s="110" t="s">
        <v>205</v>
      </c>
      <c r="F7" s="98" t="s">
        <v>104</v>
      </c>
      <c r="G7" s="104" t="s">
        <v>259</v>
      </c>
      <c r="H7" s="105"/>
    </row>
    <row r="8" spans="1:8" ht="18.75" customHeight="1">
      <c r="A8" s="109"/>
      <c r="B8" s="103"/>
      <c r="C8" s="103"/>
      <c r="D8" s="103"/>
      <c r="E8" s="99"/>
      <c r="F8" s="99"/>
      <c r="G8" s="6" t="s">
        <v>148</v>
      </c>
      <c r="H8" s="36" t="s">
        <v>95</v>
      </c>
    </row>
    <row r="9" spans="1:8" ht="18.75" customHeight="1">
      <c r="A9" s="30">
        <v>1</v>
      </c>
      <c r="B9" s="31" t="s">
        <v>119</v>
      </c>
      <c r="C9" s="32">
        <v>3</v>
      </c>
      <c r="D9" s="31" t="s">
        <v>120</v>
      </c>
      <c r="E9" s="32">
        <v>5</v>
      </c>
      <c r="F9" s="32">
        <v>6</v>
      </c>
      <c r="G9" s="33" t="s">
        <v>102</v>
      </c>
      <c r="H9" s="33" t="s">
        <v>381</v>
      </c>
    </row>
    <row r="10" spans="1:8" ht="63.75">
      <c r="A10" s="9" t="s">
        <v>176</v>
      </c>
      <c r="B10" s="48">
        <v>4197.6</v>
      </c>
      <c r="C10" s="48"/>
      <c r="D10" s="48">
        <v>4384.279</v>
      </c>
      <c r="E10" s="48">
        <v>4051.8</v>
      </c>
      <c r="F10" s="48">
        <f>D10-E10</f>
        <v>332.47900000000027</v>
      </c>
      <c r="G10" s="48">
        <f>D10/B10*100</f>
        <v>104.44727939775109</v>
      </c>
      <c r="H10" s="49" t="e">
        <f>D10/C10*100</f>
        <v>#DIV/0!</v>
      </c>
    </row>
    <row r="11" spans="1:8" ht="102">
      <c r="A11" s="9" t="s">
        <v>177</v>
      </c>
      <c r="B11" s="48">
        <v>18.5</v>
      </c>
      <c r="C11" s="48"/>
      <c r="D11" s="48">
        <v>20.733</v>
      </c>
      <c r="E11" s="48">
        <v>33.4</v>
      </c>
      <c r="F11" s="48">
        <f aca="true" t="shared" si="0" ref="F11:F31">D11-E11</f>
        <v>-12.666999999999998</v>
      </c>
      <c r="G11" s="48">
        <f aca="true" t="shared" si="1" ref="G11:G32">D11/B11*100</f>
        <v>112.07027027027027</v>
      </c>
      <c r="H11" s="49" t="e">
        <f aca="true" t="shared" si="2" ref="H11:H32">D11/C11*100</f>
        <v>#DIV/0!</v>
      </c>
    </row>
    <row r="12" spans="1:8" ht="38.25">
      <c r="A12" s="9" t="s">
        <v>284</v>
      </c>
      <c r="B12" s="48">
        <v>22</v>
      </c>
      <c r="C12" s="48"/>
      <c r="D12" s="48">
        <v>22.072</v>
      </c>
      <c r="E12" s="48">
        <v>22.6</v>
      </c>
      <c r="F12" s="48"/>
      <c r="G12" s="48">
        <f t="shared" si="1"/>
        <v>100.32727272727273</v>
      </c>
      <c r="H12" s="49" t="e">
        <f t="shared" si="2"/>
        <v>#DIV/0!</v>
      </c>
    </row>
    <row r="13" spans="1:8" ht="38.25">
      <c r="A13" s="9" t="s">
        <v>265</v>
      </c>
      <c r="B13" s="48">
        <v>722.7</v>
      </c>
      <c r="C13" s="48"/>
      <c r="D13" s="48">
        <v>754.58</v>
      </c>
      <c r="E13" s="48">
        <v>670.5</v>
      </c>
      <c r="F13" s="48">
        <f t="shared" si="0"/>
        <v>84.08000000000004</v>
      </c>
      <c r="G13" s="48">
        <f t="shared" si="1"/>
        <v>104.41123564411237</v>
      </c>
      <c r="H13" s="49" t="e">
        <f t="shared" si="2"/>
        <v>#DIV/0!</v>
      </c>
    </row>
    <row r="14" spans="1:8" ht="63.75">
      <c r="A14" s="9" t="s">
        <v>269</v>
      </c>
      <c r="B14" s="48">
        <v>259.8</v>
      </c>
      <c r="C14" s="48"/>
      <c r="D14" s="48">
        <v>263.7</v>
      </c>
      <c r="E14" s="48">
        <v>124.5</v>
      </c>
      <c r="F14" s="48">
        <f t="shared" si="0"/>
        <v>139.2</v>
      </c>
      <c r="G14" s="48">
        <f t="shared" si="1"/>
        <v>101.50115473441107</v>
      </c>
      <c r="H14" s="49" t="e">
        <f t="shared" si="2"/>
        <v>#DIV/0!</v>
      </c>
    </row>
    <row r="15" spans="1:8" ht="63.75">
      <c r="A15" s="9" t="s">
        <v>307</v>
      </c>
      <c r="B15" s="48">
        <v>502.3</v>
      </c>
      <c r="C15" s="48"/>
      <c r="D15" s="48">
        <v>588.577</v>
      </c>
      <c r="E15" s="48">
        <v>580.4</v>
      </c>
      <c r="F15" s="48">
        <f t="shared" si="0"/>
        <v>8.177000000000021</v>
      </c>
      <c r="G15" s="48">
        <f t="shared" si="1"/>
        <v>117.17638861238304</v>
      </c>
      <c r="H15" s="49" t="e">
        <f t="shared" si="2"/>
        <v>#DIV/0!</v>
      </c>
    </row>
    <row r="16" spans="1:8" ht="25.5">
      <c r="A16" s="9" t="s">
        <v>150</v>
      </c>
      <c r="B16" s="48"/>
      <c r="C16" s="48"/>
      <c r="D16" s="48"/>
      <c r="E16" s="48"/>
      <c r="F16" s="48">
        <f t="shared" si="0"/>
        <v>0</v>
      </c>
      <c r="G16" s="48" t="e">
        <f t="shared" si="1"/>
        <v>#DIV/0!</v>
      </c>
      <c r="H16" s="49" t="e">
        <f t="shared" si="2"/>
        <v>#DIV/0!</v>
      </c>
    </row>
    <row r="17" spans="1:8" ht="63.75">
      <c r="A17" s="9" t="s">
        <v>220</v>
      </c>
      <c r="B17" s="48">
        <v>1364</v>
      </c>
      <c r="C17" s="48"/>
      <c r="D17" s="48">
        <v>1441.377</v>
      </c>
      <c r="E17" s="48">
        <v>1258.3</v>
      </c>
      <c r="F17" s="48">
        <f t="shared" si="0"/>
        <v>183.077</v>
      </c>
      <c r="G17" s="48">
        <f t="shared" si="1"/>
        <v>105.67280058651025</v>
      </c>
      <c r="H17" s="49" t="e">
        <f t="shared" si="2"/>
        <v>#DIV/0!</v>
      </c>
    </row>
    <row r="18" spans="1:8" ht="51">
      <c r="A18" s="9" t="s">
        <v>218</v>
      </c>
      <c r="B18" s="48">
        <v>300</v>
      </c>
      <c r="C18" s="48"/>
      <c r="D18" s="48">
        <v>300.032</v>
      </c>
      <c r="E18" s="48"/>
      <c r="F18" s="48"/>
      <c r="G18" s="48">
        <f t="shared" si="1"/>
        <v>100.01066666666667</v>
      </c>
      <c r="H18" s="49" t="e">
        <f t="shared" si="2"/>
        <v>#DIV/0!</v>
      </c>
    </row>
    <row r="19" spans="1:8" ht="63.75">
      <c r="A19" s="9" t="s">
        <v>154</v>
      </c>
      <c r="B19" s="48">
        <v>25</v>
      </c>
      <c r="C19" s="48"/>
      <c r="D19" s="48">
        <v>24.645</v>
      </c>
      <c r="E19" s="48">
        <v>24.4</v>
      </c>
      <c r="F19" s="48">
        <f t="shared" si="0"/>
        <v>0.245000000000001</v>
      </c>
      <c r="G19" s="48">
        <f t="shared" si="1"/>
        <v>98.58</v>
      </c>
      <c r="H19" s="49" t="e">
        <f t="shared" si="2"/>
        <v>#DIV/0!</v>
      </c>
    </row>
    <row r="20" spans="1:8" ht="38.25">
      <c r="A20" s="9" t="s">
        <v>151</v>
      </c>
      <c r="B20" s="48"/>
      <c r="C20" s="48"/>
      <c r="D20" s="48"/>
      <c r="E20" s="48"/>
      <c r="F20" s="48">
        <f t="shared" si="0"/>
        <v>0</v>
      </c>
      <c r="G20" s="48" t="e">
        <f t="shared" si="1"/>
        <v>#DIV/0!</v>
      </c>
      <c r="H20" s="49" t="e">
        <f t="shared" si="2"/>
        <v>#DIV/0!</v>
      </c>
    </row>
    <row r="21" spans="1:8" ht="25.5">
      <c r="A21" s="9" t="s">
        <v>152</v>
      </c>
      <c r="B21" s="48">
        <v>79.8</v>
      </c>
      <c r="C21" s="48"/>
      <c r="D21" s="48">
        <v>82</v>
      </c>
      <c r="E21" s="48">
        <v>100.4</v>
      </c>
      <c r="F21" s="48">
        <f t="shared" si="0"/>
        <v>-18.400000000000006</v>
      </c>
      <c r="G21" s="48">
        <f t="shared" si="1"/>
        <v>102.75689223057644</v>
      </c>
      <c r="H21" s="49" t="e">
        <f t="shared" si="2"/>
        <v>#DIV/0!</v>
      </c>
    </row>
    <row r="22" spans="1:8" ht="76.5">
      <c r="A22" s="9" t="s">
        <v>210</v>
      </c>
      <c r="B22" s="48"/>
      <c r="C22" s="48"/>
      <c r="D22" s="48"/>
      <c r="E22" s="48">
        <v>12</v>
      </c>
      <c r="F22" s="48"/>
      <c r="G22" s="48" t="e">
        <f t="shared" si="1"/>
        <v>#DIV/0!</v>
      </c>
      <c r="H22" s="49" t="e">
        <f t="shared" si="2"/>
        <v>#DIV/0!</v>
      </c>
    </row>
    <row r="23" spans="1:8" ht="25.5">
      <c r="A23" s="9" t="s">
        <v>287</v>
      </c>
      <c r="B23" s="48">
        <v>362.4</v>
      </c>
      <c r="C23" s="48"/>
      <c r="D23" s="48">
        <v>362.443</v>
      </c>
      <c r="E23" s="48">
        <v>251</v>
      </c>
      <c r="F23" s="48">
        <f t="shared" si="0"/>
        <v>111.44299999999998</v>
      </c>
      <c r="G23" s="48">
        <f t="shared" si="1"/>
        <v>100.01186534216335</v>
      </c>
      <c r="H23" s="49" t="e">
        <f t="shared" si="2"/>
        <v>#DIV/0!</v>
      </c>
    </row>
    <row r="24" spans="1:8" ht="38.25">
      <c r="A24" s="9" t="s">
        <v>174</v>
      </c>
      <c r="B24" s="48">
        <v>530.1</v>
      </c>
      <c r="C24" s="48"/>
      <c r="D24" s="48">
        <v>711.335</v>
      </c>
      <c r="E24" s="48">
        <v>78.3</v>
      </c>
      <c r="F24" s="48"/>
      <c r="G24" s="48">
        <f t="shared" si="1"/>
        <v>134.18883229579325</v>
      </c>
      <c r="H24" s="49" t="e">
        <f t="shared" si="2"/>
        <v>#DIV/0!</v>
      </c>
    </row>
    <row r="25" spans="1:8" ht="51">
      <c r="A25" s="9" t="s">
        <v>201</v>
      </c>
      <c r="B25" s="48"/>
      <c r="C25" s="48"/>
      <c r="D25" s="48"/>
      <c r="E25" s="48"/>
      <c r="F25" s="48"/>
      <c r="G25" s="48" t="e">
        <f t="shared" si="1"/>
        <v>#DIV/0!</v>
      </c>
      <c r="H25" s="49" t="e">
        <f t="shared" si="2"/>
        <v>#DIV/0!</v>
      </c>
    </row>
    <row r="26" spans="1:8" ht="51">
      <c r="A26" s="9" t="s">
        <v>196</v>
      </c>
      <c r="B26" s="48"/>
      <c r="C26" s="48"/>
      <c r="D26" s="48"/>
      <c r="E26" s="48">
        <v>13.4</v>
      </c>
      <c r="F26" s="48"/>
      <c r="G26" s="48" t="e">
        <f t="shared" si="1"/>
        <v>#DIV/0!</v>
      </c>
      <c r="H26" s="49" t="e">
        <f t="shared" si="2"/>
        <v>#DIV/0!</v>
      </c>
    </row>
    <row r="27" spans="1:8" ht="38.25">
      <c r="A27" s="9" t="s">
        <v>288</v>
      </c>
      <c r="B27" s="48">
        <v>1</v>
      </c>
      <c r="C27" s="48"/>
      <c r="D27" s="48">
        <v>12.927</v>
      </c>
      <c r="E27" s="48"/>
      <c r="F27" s="48"/>
      <c r="G27" s="48">
        <f t="shared" si="1"/>
        <v>1292.7</v>
      </c>
      <c r="H27" s="49" t="e">
        <f t="shared" si="2"/>
        <v>#DIV/0!</v>
      </c>
    </row>
    <row r="28" spans="1:8" ht="51">
      <c r="A28" s="9" t="s">
        <v>211</v>
      </c>
      <c r="B28" s="48"/>
      <c r="C28" s="48"/>
      <c r="D28" s="48"/>
      <c r="E28" s="48">
        <v>40</v>
      </c>
      <c r="F28" s="48"/>
      <c r="G28" s="48" t="e">
        <f t="shared" si="1"/>
        <v>#DIV/0!</v>
      </c>
      <c r="H28" s="49" t="e">
        <f t="shared" si="2"/>
        <v>#DIV/0!</v>
      </c>
    </row>
    <row r="29" spans="1:8" ht="51">
      <c r="A29" s="9" t="s">
        <v>289</v>
      </c>
      <c r="B29" s="48">
        <v>1</v>
      </c>
      <c r="C29" s="48"/>
      <c r="D29" s="48">
        <v>15.033</v>
      </c>
      <c r="E29" s="48"/>
      <c r="F29" s="48"/>
      <c r="G29" s="48">
        <f t="shared" si="1"/>
        <v>1503.3</v>
      </c>
      <c r="H29" s="49" t="e">
        <f t="shared" si="2"/>
        <v>#DIV/0!</v>
      </c>
    </row>
    <row r="30" spans="1:8" ht="38.25">
      <c r="A30" s="9" t="s">
        <v>153</v>
      </c>
      <c r="B30" s="48">
        <v>10</v>
      </c>
      <c r="C30" s="48"/>
      <c r="D30" s="48">
        <v>12.285</v>
      </c>
      <c r="E30" s="48">
        <v>7.5</v>
      </c>
      <c r="F30" s="48">
        <f t="shared" si="0"/>
        <v>4.785</v>
      </c>
      <c r="G30" s="48">
        <f t="shared" si="1"/>
        <v>122.85</v>
      </c>
      <c r="H30" s="49" t="e">
        <f t="shared" si="2"/>
        <v>#DIV/0!</v>
      </c>
    </row>
    <row r="31" spans="1:8" ht="25.5">
      <c r="A31" s="9" t="s">
        <v>300</v>
      </c>
      <c r="B31" s="48">
        <v>2.3</v>
      </c>
      <c r="C31" s="48"/>
      <c r="D31" s="48">
        <v>2.329</v>
      </c>
      <c r="E31" s="48"/>
      <c r="F31" s="48">
        <f t="shared" si="0"/>
        <v>2.329</v>
      </c>
      <c r="G31" s="48">
        <f t="shared" si="1"/>
        <v>101.2608695652174</v>
      </c>
      <c r="H31" s="49" t="e">
        <f t="shared" si="2"/>
        <v>#DIV/0!</v>
      </c>
    </row>
    <row r="32" spans="1:8" ht="25.5">
      <c r="A32" s="9" t="s">
        <v>88</v>
      </c>
      <c r="B32" s="48"/>
      <c r="C32" s="48"/>
      <c r="D32" s="48"/>
      <c r="E32" s="48"/>
      <c r="F32" s="48"/>
      <c r="G32" s="48" t="e">
        <f t="shared" si="1"/>
        <v>#DIV/0!</v>
      </c>
      <c r="H32" s="49" t="e">
        <f t="shared" si="2"/>
        <v>#DIV/0!</v>
      </c>
    </row>
    <row r="33" spans="1:8" ht="15">
      <c r="A33" s="11" t="s">
        <v>128</v>
      </c>
      <c r="B33" s="50">
        <f>SUM(B10:B31)</f>
        <v>8398.5</v>
      </c>
      <c r="C33" s="50">
        <f>SUM(C10:C31)</f>
        <v>0</v>
      </c>
      <c r="D33" s="50">
        <f>SUM(D10:D32)</f>
        <v>8998.347</v>
      </c>
      <c r="E33" s="50">
        <f>SUM(E10:E32)</f>
        <v>7268.499999999999</v>
      </c>
      <c r="F33" s="50">
        <f>SUM(F10:F31)</f>
        <v>834.7480000000003</v>
      </c>
      <c r="G33" s="50">
        <f aca="true" t="shared" si="3" ref="G33:G46">D33/B33*100</f>
        <v>107.14231112698695</v>
      </c>
      <c r="H33" s="53" t="e">
        <f aca="true" t="shared" si="4" ref="H33:H46">D33/C33*100</f>
        <v>#DIV/0!</v>
      </c>
    </row>
    <row r="34" spans="1:8" s="35" customFormat="1" ht="25.5" hidden="1">
      <c r="A34" s="9" t="s">
        <v>254</v>
      </c>
      <c r="B34" s="55"/>
      <c r="C34" s="55"/>
      <c r="D34" s="55"/>
      <c r="E34" s="55"/>
      <c r="F34" s="55"/>
      <c r="G34" s="55" t="e">
        <f t="shared" si="3"/>
        <v>#DIV/0!</v>
      </c>
      <c r="H34" s="56" t="e">
        <f t="shared" si="4"/>
        <v>#DIV/0!</v>
      </c>
    </row>
    <row r="35" spans="1:8" ht="63.75" hidden="1">
      <c r="A35" s="9" t="s">
        <v>247</v>
      </c>
      <c r="B35" s="55"/>
      <c r="C35" s="55"/>
      <c r="D35" s="55"/>
      <c r="E35" s="55"/>
      <c r="F35" s="55"/>
      <c r="G35" s="55" t="e">
        <f t="shared" si="3"/>
        <v>#DIV/0!</v>
      </c>
      <c r="H35" s="56" t="e">
        <f t="shared" si="4"/>
        <v>#DIV/0!</v>
      </c>
    </row>
    <row r="36" spans="1:8" ht="38.25" hidden="1">
      <c r="A36" s="9" t="s">
        <v>248</v>
      </c>
      <c r="B36" s="55"/>
      <c r="C36" s="55"/>
      <c r="D36" s="55"/>
      <c r="E36" s="55"/>
      <c r="F36" s="55"/>
      <c r="G36" s="55" t="e">
        <f t="shared" si="3"/>
        <v>#DIV/0!</v>
      </c>
      <c r="H36" s="56" t="e">
        <f t="shared" si="4"/>
        <v>#DIV/0!</v>
      </c>
    </row>
    <row r="37" spans="1:8" ht="63.75">
      <c r="A37" s="9" t="s">
        <v>186</v>
      </c>
      <c r="B37" s="55">
        <v>2803.648</v>
      </c>
      <c r="C37" s="55"/>
      <c r="D37" s="55">
        <v>841.094</v>
      </c>
      <c r="E37" s="55"/>
      <c r="F37" s="55"/>
      <c r="G37" s="55">
        <f>D37/B37*100</f>
        <v>29.99998573287374</v>
      </c>
      <c r="H37" s="56" t="e">
        <f>D37/C37*100</f>
        <v>#DIV/0!</v>
      </c>
    </row>
    <row r="38" spans="1:8" ht="38.25">
      <c r="A38" s="9" t="s">
        <v>187</v>
      </c>
      <c r="B38" s="55">
        <v>1302.752</v>
      </c>
      <c r="C38" s="55"/>
      <c r="D38" s="55">
        <v>390.826</v>
      </c>
      <c r="E38" s="55"/>
      <c r="F38" s="55"/>
      <c r="G38" s="55">
        <f>D38/B38*100</f>
        <v>30.000030704232273</v>
      </c>
      <c r="H38" s="56" t="e">
        <f>D38/C38*100</f>
        <v>#DIV/0!</v>
      </c>
    </row>
    <row r="39" spans="1:8" ht="25.5">
      <c r="A39" s="9" t="s">
        <v>63</v>
      </c>
      <c r="B39" s="55">
        <v>2063.121</v>
      </c>
      <c r="C39" s="55"/>
      <c r="D39" s="55">
        <v>2029.46</v>
      </c>
      <c r="E39" s="55"/>
      <c r="F39" s="55"/>
      <c r="G39" s="55">
        <f t="shared" si="3"/>
        <v>98.36844276220347</v>
      </c>
      <c r="H39" s="56" t="e">
        <f t="shared" si="4"/>
        <v>#DIV/0!</v>
      </c>
    </row>
    <row r="40" spans="1:8" ht="63.75">
      <c r="A40" s="9" t="s">
        <v>11</v>
      </c>
      <c r="B40" s="48">
        <v>4.1</v>
      </c>
      <c r="C40" s="48"/>
      <c r="D40" s="48">
        <v>4.1</v>
      </c>
      <c r="E40" s="48"/>
      <c r="F40" s="48"/>
      <c r="G40" s="55">
        <f>D40/B40*100</f>
        <v>100</v>
      </c>
      <c r="H40" s="56" t="e">
        <f>D40/C40*100</f>
        <v>#DIV/0!</v>
      </c>
    </row>
    <row r="41" spans="1:8" ht="25.5">
      <c r="A41" s="9" t="s">
        <v>392</v>
      </c>
      <c r="B41" s="48">
        <v>795.507</v>
      </c>
      <c r="C41" s="48"/>
      <c r="D41" s="48">
        <v>795.506</v>
      </c>
      <c r="E41" s="48"/>
      <c r="F41" s="48"/>
      <c r="G41" s="55">
        <f>D41/B41*100</f>
        <v>99.9998742940037</v>
      </c>
      <c r="H41" s="56" t="e">
        <f>D41/C41*100</f>
        <v>#DIV/0!</v>
      </c>
    </row>
    <row r="42" spans="1:8" ht="25.5">
      <c r="A42" s="9" t="s">
        <v>185</v>
      </c>
      <c r="B42" s="48">
        <v>94</v>
      </c>
      <c r="C42" s="48"/>
      <c r="D42" s="48">
        <v>94</v>
      </c>
      <c r="E42" s="48"/>
      <c r="F42" s="48"/>
      <c r="G42" s="55">
        <f>D42/B42*100</f>
        <v>100</v>
      </c>
      <c r="H42" s="56" t="e">
        <f>D42/C42*100</f>
        <v>#DIV/0!</v>
      </c>
    </row>
    <row r="43" spans="1:8" ht="38.25">
      <c r="A43" s="9" t="s">
        <v>291</v>
      </c>
      <c r="B43" s="48">
        <v>130</v>
      </c>
      <c r="C43" s="48"/>
      <c r="D43" s="48">
        <v>130</v>
      </c>
      <c r="E43" s="48"/>
      <c r="F43" s="48"/>
      <c r="G43" s="55">
        <f>D43/B43*100</f>
        <v>100</v>
      </c>
      <c r="H43" s="56" t="e">
        <f>D43/C43*100</f>
        <v>#DIV/0!</v>
      </c>
    </row>
    <row r="44" spans="1:8" ht="25.5">
      <c r="A44" s="9" t="s">
        <v>290</v>
      </c>
      <c r="B44" s="48"/>
      <c r="C44" s="48"/>
      <c r="D44" s="48">
        <v>8.1</v>
      </c>
      <c r="E44" s="48"/>
      <c r="F44" s="48"/>
      <c r="G44" s="55" t="e">
        <f>D44/B44*100</f>
        <v>#DIV/0!</v>
      </c>
      <c r="H44" s="56" t="e">
        <f>D44/C44*100</f>
        <v>#DIV/0!</v>
      </c>
    </row>
    <row r="45" spans="1:8" ht="15">
      <c r="A45" s="11" t="s">
        <v>130</v>
      </c>
      <c r="B45" s="50">
        <f>SUM(B34:B44)</f>
        <v>7193.128</v>
      </c>
      <c r="C45" s="50">
        <f>SUM(C34:C40)</f>
        <v>0</v>
      </c>
      <c r="D45" s="50">
        <f>SUM(D34:D44)</f>
        <v>4293.086</v>
      </c>
      <c r="E45" s="50">
        <f>SUM(E35:E40)</f>
        <v>0</v>
      </c>
      <c r="F45" s="50"/>
      <c r="G45" s="50">
        <f t="shared" si="3"/>
        <v>59.683158703696094</v>
      </c>
      <c r="H45" s="53" t="e">
        <f t="shared" si="4"/>
        <v>#DIV/0!</v>
      </c>
    </row>
    <row r="46" spans="1:8" ht="15">
      <c r="A46" s="11" t="s">
        <v>131</v>
      </c>
      <c r="B46" s="50">
        <f>B33+B45</f>
        <v>15591.628</v>
      </c>
      <c r="C46" s="50">
        <f>C33+C45</f>
        <v>0</v>
      </c>
      <c r="D46" s="50">
        <f>D33+D45</f>
        <v>13291.433</v>
      </c>
      <c r="E46" s="50">
        <f>E33+E45</f>
        <v>7268.499999999999</v>
      </c>
      <c r="F46" s="50"/>
      <c r="G46" s="50">
        <f t="shared" si="3"/>
        <v>85.24724294345658</v>
      </c>
      <c r="H46" s="53" t="e">
        <f t="shared" si="4"/>
        <v>#DIV/0!</v>
      </c>
    </row>
    <row r="47" spans="2:8" ht="12.75">
      <c r="B47" s="7"/>
      <c r="C47" s="7"/>
      <c r="D47" s="7"/>
      <c r="E47" s="7"/>
      <c r="F47" s="7"/>
      <c r="G47" s="7"/>
      <c r="H47" s="2"/>
    </row>
    <row r="48" spans="2:8" ht="12.75">
      <c r="B48" s="2"/>
      <c r="C48" s="2"/>
      <c r="D48" s="2"/>
      <c r="E48" s="2"/>
      <c r="F48" s="2"/>
      <c r="G48" s="2"/>
      <c r="H48" s="2"/>
    </row>
    <row r="50" s="45" customFormat="1" ht="14.25">
      <c r="A50" s="44"/>
    </row>
    <row r="51" s="45" customFormat="1" ht="14.25">
      <c r="A51" s="44" t="s">
        <v>6</v>
      </c>
    </row>
    <row r="52" ht="12.75">
      <c r="A52" s="2" t="s">
        <v>326</v>
      </c>
    </row>
    <row r="53" ht="12.75">
      <c r="A53" s="2"/>
    </row>
    <row r="54" ht="12.75">
      <c r="A54" s="2"/>
    </row>
    <row r="55" ht="12.75">
      <c r="A55" s="2"/>
    </row>
    <row r="56" s="47" customFormat="1" ht="12">
      <c r="A56" s="46" t="s">
        <v>226</v>
      </c>
    </row>
  </sheetData>
  <sheetProtection/>
  <mergeCells count="11"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  <mergeCell ref="A7:A8"/>
  </mergeCells>
  <printOptions horizontalCentered="1"/>
  <pageMargins left="0.3937007874015748" right="0.1968503937007874" top="0.3937007874015748" bottom="0.3937007874015748" header="0.5118110236220472" footer="0.5118110236220472"/>
  <pageSetup fitToHeight="2"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1"/>
  <sheetViews>
    <sheetView showGridLines="0" zoomScale="75" zoomScaleNormal="75" zoomScalePageLayoutView="0" workbookViewId="0" topLeftCell="A39">
      <selection activeCell="B51" sqref="B51"/>
    </sheetView>
  </sheetViews>
  <sheetFormatPr defaultColWidth="9.00390625" defaultRowHeight="12.75"/>
  <cols>
    <col min="1" max="1" width="54.25390625" style="10" customWidth="1"/>
    <col min="2" max="3" width="15.00390625" style="0" customWidth="1"/>
    <col min="4" max="4" width="15.875" style="0" customWidth="1"/>
    <col min="5" max="5" width="14.375" style="0" customWidth="1"/>
    <col min="6" max="6" width="12.25390625" style="0" customWidth="1"/>
    <col min="7" max="7" width="12.75390625" style="0" customWidth="1"/>
    <col min="8" max="8" width="12.25390625" style="0" customWidth="1"/>
  </cols>
  <sheetData>
    <row r="1" spans="1:9" ht="15" customHeight="1">
      <c r="A1" s="111" t="s">
        <v>402</v>
      </c>
      <c r="B1" s="111"/>
      <c r="C1" s="111"/>
      <c r="D1" s="111"/>
      <c r="E1" s="111"/>
      <c r="F1" s="111"/>
      <c r="G1" s="111"/>
      <c r="H1" s="111"/>
      <c r="I1" s="43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06" t="s">
        <v>127</v>
      </c>
      <c r="B3" s="106"/>
      <c r="C3" s="106"/>
      <c r="D3" s="106"/>
      <c r="E3" s="106"/>
      <c r="F3" s="106"/>
      <c r="G3" s="106"/>
      <c r="H3" s="2"/>
    </row>
    <row r="4" spans="1:8" ht="18">
      <c r="A4" s="106" t="s">
        <v>204</v>
      </c>
      <c r="B4" s="106"/>
      <c r="C4" s="106"/>
      <c r="D4" s="106"/>
      <c r="E4" s="106"/>
      <c r="F4" s="106"/>
      <c r="G4" s="106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07" t="s">
        <v>403</v>
      </c>
      <c r="E6" s="113"/>
      <c r="F6" s="113"/>
      <c r="G6" s="113"/>
      <c r="H6" s="2"/>
    </row>
    <row r="7" spans="1:8" ht="29.25" customHeight="1">
      <c r="A7" s="108" t="s">
        <v>404</v>
      </c>
      <c r="B7" s="102" t="s">
        <v>405</v>
      </c>
      <c r="C7" s="102" t="s">
        <v>13</v>
      </c>
      <c r="D7" s="102" t="s">
        <v>406</v>
      </c>
      <c r="E7" s="110" t="s">
        <v>205</v>
      </c>
      <c r="F7" s="102" t="s">
        <v>103</v>
      </c>
      <c r="G7" s="104" t="s">
        <v>259</v>
      </c>
      <c r="H7" s="105"/>
    </row>
    <row r="8" spans="1:8" ht="15" customHeight="1">
      <c r="A8" s="109"/>
      <c r="B8" s="103"/>
      <c r="C8" s="103"/>
      <c r="D8" s="103"/>
      <c r="E8" s="99"/>
      <c r="F8" s="112"/>
      <c r="G8" s="6" t="s">
        <v>148</v>
      </c>
      <c r="H8" s="36" t="s">
        <v>95</v>
      </c>
    </row>
    <row r="9" spans="1:8" ht="15" customHeight="1">
      <c r="A9" s="30">
        <v>1</v>
      </c>
      <c r="B9" s="31" t="s">
        <v>119</v>
      </c>
      <c r="C9" s="32">
        <v>3</v>
      </c>
      <c r="D9" s="31" t="s">
        <v>120</v>
      </c>
      <c r="E9" s="32">
        <v>5</v>
      </c>
      <c r="F9" s="32">
        <v>6</v>
      </c>
      <c r="G9" s="33" t="s">
        <v>102</v>
      </c>
      <c r="H9" s="34">
        <v>8</v>
      </c>
    </row>
    <row r="10" spans="1:8" ht="76.5">
      <c r="A10" s="9" t="s">
        <v>176</v>
      </c>
      <c r="B10" s="48">
        <v>5618.8</v>
      </c>
      <c r="C10" s="57"/>
      <c r="D10" s="48">
        <v>5977.104</v>
      </c>
      <c r="E10" s="48">
        <v>5251.6</v>
      </c>
      <c r="F10" s="48">
        <f>D10-E10</f>
        <v>725.5039999999999</v>
      </c>
      <c r="G10" s="48">
        <f>D10/B10*100</f>
        <v>106.37687762511567</v>
      </c>
      <c r="H10" s="49" t="e">
        <f>D10/C10*100</f>
        <v>#DIV/0!</v>
      </c>
    </row>
    <row r="11" spans="1:8" ht="114.75">
      <c r="A11" s="9" t="s">
        <v>177</v>
      </c>
      <c r="B11" s="48">
        <v>18.5</v>
      </c>
      <c r="C11" s="57"/>
      <c r="D11" s="48">
        <v>20.036</v>
      </c>
      <c r="E11" s="48">
        <v>34.3</v>
      </c>
      <c r="F11" s="48">
        <f aca="true" t="shared" si="0" ref="F11:F40">D11-E11</f>
        <v>-14.263999999999996</v>
      </c>
      <c r="G11" s="48">
        <f aca="true" t="shared" si="1" ref="G11:G38">D11/B11*100</f>
        <v>108.3027027027027</v>
      </c>
      <c r="H11" s="49" t="e">
        <f aca="true" t="shared" si="2" ref="H11:H38">D11/C11*100</f>
        <v>#DIV/0!</v>
      </c>
    </row>
    <row r="12" spans="1:8" ht="38.25">
      <c r="A12" s="9" t="s">
        <v>284</v>
      </c>
      <c r="B12" s="48">
        <v>26.4</v>
      </c>
      <c r="C12" s="57"/>
      <c r="D12" s="48">
        <v>32.049</v>
      </c>
      <c r="E12" s="48">
        <v>55.4</v>
      </c>
      <c r="F12" s="48"/>
      <c r="G12" s="48">
        <f t="shared" si="1"/>
        <v>121.39772727272728</v>
      </c>
      <c r="H12" s="49" t="e">
        <f t="shared" si="2"/>
        <v>#DIV/0!</v>
      </c>
    </row>
    <row r="13" spans="1:8" s="16" customFormat="1" ht="63.75">
      <c r="A13" s="18" t="s">
        <v>395</v>
      </c>
      <c r="B13" s="57">
        <v>36.6</v>
      </c>
      <c r="C13" s="57"/>
      <c r="D13" s="48">
        <v>101.953</v>
      </c>
      <c r="E13" s="57">
        <v>18.4</v>
      </c>
      <c r="F13" s="48">
        <f t="shared" si="0"/>
        <v>83.553</v>
      </c>
      <c r="G13" s="48">
        <f t="shared" si="1"/>
        <v>278.5601092896175</v>
      </c>
      <c r="H13" s="49" t="e">
        <f t="shared" si="2"/>
        <v>#DIV/0!</v>
      </c>
    </row>
    <row r="14" spans="1:8" s="16" customFormat="1" ht="25.5">
      <c r="A14" s="18" t="s">
        <v>292</v>
      </c>
      <c r="B14" s="57">
        <v>29.6</v>
      </c>
      <c r="C14" s="57"/>
      <c r="D14" s="48">
        <v>28.252</v>
      </c>
      <c r="E14" s="57">
        <v>70.8</v>
      </c>
      <c r="F14" s="48"/>
      <c r="G14" s="48">
        <f t="shared" si="1"/>
        <v>95.44594594594594</v>
      </c>
      <c r="H14" s="49" t="e">
        <f t="shared" si="2"/>
        <v>#DIV/0!</v>
      </c>
    </row>
    <row r="15" spans="1:8" s="16" customFormat="1" ht="51">
      <c r="A15" s="9" t="s">
        <v>265</v>
      </c>
      <c r="B15" s="57">
        <v>1011.8</v>
      </c>
      <c r="C15" s="57"/>
      <c r="D15" s="48">
        <v>1056.113</v>
      </c>
      <c r="E15" s="57">
        <v>918.6</v>
      </c>
      <c r="F15" s="48">
        <f t="shared" si="0"/>
        <v>137.51300000000003</v>
      </c>
      <c r="G15" s="48">
        <f t="shared" si="1"/>
        <v>104.3796204783554</v>
      </c>
      <c r="H15" s="49" t="e">
        <f t="shared" si="2"/>
        <v>#DIV/0!</v>
      </c>
    </row>
    <row r="16" spans="1:8" s="16" customFormat="1" ht="76.5">
      <c r="A16" s="9" t="s">
        <v>269</v>
      </c>
      <c r="B16" s="57">
        <v>528.8</v>
      </c>
      <c r="C16" s="57"/>
      <c r="D16" s="48">
        <v>674.935</v>
      </c>
      <c r="E16" s="57">
        <v>247.7</v>
      </c>
      <c r="F16" s="48">
        <f t="shared" si="0"/>
        <v>427.23499999999996</v>
      </c>
      <c r="G16" s="48">
        <f t="shared" si="1"/>
        <v>127.63521180030257</v>
      </c>
      <c r="H16" s="49" t="e">
        <f t="shared" si="2"/>
        <v>#DIV/0!</v>
      </c>
    </row>
    <row r="17" spans="1:8" ht="63.75">
      <c r="A17" s="9" t="s">
        <v>307</v>
      </c>
      <c r="B17" s="48">
        <v>524.2</v>
      </c>
      <c r="C17" s="57"/>
      <c r="D17" s="48">
        <v>609.842</v>
      </c>
      <c r="E17" s="48">
        <v>612.3</v>
      </c>
      <c r="F17" s="48">
        <f t="shared" si="0"/>
        <v>-2.45799999999997</v>
      </c>
      <c r="G17" s="48">
        <f t="shared" si="1"/>
        <v>116.33765738267836</v>
      </c>
      <c r="H17" s="49" t="e">
        <f t="shared" si="2"/>
        <v>#DIV/0!</v>
      </c>
    </row>
    <row r="18" spans="1:8" ht="63.75">
      <c r="A18" s="20" t="s">
        <v>155</v>
      </c>
      <c r="B18" s="48">
        <v>34.3</v>
      </c>
      <c r="C18" s="57"/>
      <c r="D18" s="55">
        <v>36.445</v>
      </c>
      <c r="E18" s="48">
        <v>47.7</v>
      </c>
      <c r="F18" s="48">
        <f t="shared" si="0"/>
        <v>-11.255000000000003</v>
      </c>
      <c r="G18" s="48">
        <f t="shared" si="1"/>
        <v>106.25364431486881</v>
      </c>
      <c r="H18" s="49" t="e">
        <f t="shared" si="2"/>
        <v>#DIV/0!</v>
      </c>
    </row>
    <row r="19" spans="1:8" ht="38.25">
      <c r="A19" s="9" t="s">
        <v>81</v>
      </c>
      <c r="B19" s="48"/>
      <c r="C19" s="57"/>
      <c r="D19" s="48"/>
      <c r="E19" s="48"/>
      <c r="F19" s="48">
        <f t="shared" si="0"/>
        <v>0</v>
      </c>
      <c r="G19" s="48" t="e">
        <f t="shared" si="1"/>
        <v>#DIV/0!</v>
      </c>
      <c r="H19" s="49" t="e">
        <f t="shared" si="2"/>
        <v>#DIV/0!</v>
      </c>
    </row>
    <row r="20" spans="1:8" ht="76.5">
      <c r="A20" s="9" t="s">
        <v>220</v>
      </c>
      <c r="B20" s="48">
        <v>1786.7</v>
      </c>
      <c r="C20" s="57"/>
      <c r="D20" s="48">
        <v>1873.92</v>
      </c>
      <c r="E20" s="48">
        <v>1854.2</v>
      </c>
      <c r="F20" s="48">
        <f t="shared" si="0"/>
        <v>19.720000000000027</v>
      </c>
      <c r="G20" s="48">
        <f t="shared" si="1"/>
        <v>104.88162534281078</v>
      </c>
      <c r="H20" s="49" t="e">
        <f t="shared" si="2"/>
        <v>#DIV/0!</v>
      </c>
    </row>
    <row r="21" spans="1:8" ht="51">
      <c r="A21" s="9" t="s">
        <v>219</v>
      </c>
      <c r="B21" s="48">
        <v>300</v>
      </c>
      <c r="C21" s="57"/>
      <c r="D21" s="48">
        <v>300.032</v>
      </c>
      <c r="E21" s="48"/>
      <c r="F21" s="48"/>
      <c r="G21" s="48">
        <f t="shared" si="1"/>
        <v>100.01066666666667</v>
      </c>
      <c r="H21" s="49" t="e">
        <f t="shared" si="2"/>
        <v>#DIV/0!</v>
      </c>
    </row>
    <row r="22" spans="1:8" ht="63.75">
      <c r="A22" s="9" t="s">
        <v>267</v>
      </c>
      <c r="B22" s="48">
        <v>196.34</v>
      </c>
      <c r="C22" s="57"/>
      <c r="D22" s="55">
        <v>201.322</v>
      </c>
      <c r="E22" s="48">
        <v>154.1</v>
      </c>
      <c r="F22" s="48">
        <f t="shared" si="0"/>
        <v>47.22200000000001</v>
      </c>
      <c r="G22" s="48">
        <f t="shared" si="1"/>
        <v>102.53743506162778</v>
      </c>
      <c r="H22" s="49" t="e">
        <f t="shared" si="2"/>
        <v>#DIV/0!</v>
      </c>
    </row>
    <row r="23" spans="1:8" ht="38.25" hidden="1">
      <c r="A23" s="9" t="s">
        <v>156</v>
      </c>
      <c r="B23" s="48"/>
      <c r="C23" s="57"/>
      <c r="D23" s="48"/>
      <c r="E23" s="48"/>
      <c r="F23" s="48">
        <f t="shared" si="0"/>
        <v>0</v>
      </c>
      <c r="G23" s="48" t="e">
        <f t="shared" si="1"/>
        <v>#DIV/0!</v>
      </c>
      <c r="H23" s="49" t="e">
        <f t="shared" si="2"/>
        <v>#DIV/0!</v>
      </c>
    </row>
    <row r="24" spans="1:8" ht="76.5">
      <c r="A24" s="9" t="s">
        <v>266</v>
      </c>
      <c r="B24" s="55">
        <v>177.2</v>
      </c>
      <c r="C24" s="57"/>
      <c r="D24" s="55">
        <v>178.616</v>
      </c>
      <c r="E24" s="48">
        <v>200</v>
      </c>
      <c r="F24" s="48">
        <f t="shared" si="0"/>
        <v>-21.383999999999986</v>
      </c>
      <c r="G24" s="48">
        <f t="shared" si="1"/>
        <v>100.79909706546277</v>
      </c>
      <c r="H24" s="49" t="e">
        <f t="shared" si="2"/>
        <v>#DIV/0!</v>
      </c>
    </row>
    <row r="25" spans="1:8" ht="76.5" hidden="1">
      <c r="A25" s="9" t="s">
        <v>158</v>
      </c>
      <c r="B25" s="48"/>
      <c r="C25" s="57"/>
      <c r="D25" s="48"/>
      <c r="E25" s="48"/>
      <c r="F25" s="48">
        <f t="shared" si="0"/>
        <v>0</v>
      </c>
      <c r="G25" s="48" t="e">
        <f t="shared" si="1"/>
        <v>#DIV/0!</v>
      </c>
      <c r="H25" s="49" t="e">
        <f t="shared" si="2"/>
        <v>#DIV/0!</v>
      </c>
    </row>
    <row r="26" spans="1:8" ht="38.25">
      <c r="A26" s="9" t="s">
        <v>396</v>
      </c>
      <c r="B26" s="48">
        <v>170</v>
      </c>
      <c r="C26" s="57"/>
      <c r="D26" s="48">
        <v>240.874</v>
      </c>
      <c r="E26" s="48">
        <v>214.6</v>
      </c>
      <c r="F26" s="48">
        <f>D26-E26</f>
        <v>26.274</v>
      </c>
      <c r="G26" s="48">
        <f t="shared" si="1"/>
        <v>141.69058823529411</v>
      </c>
      <c r="H26" s="49" t="e">
        <f t="shared" si="2"/>
        <v>#DIV/0!</v>
      </c>
    </row>
    <row r="27" spans="1:8" ht="89.25">
      <c r="A27" s="9" t="s">
        <v>210</v>
      </c>
      <c r="B27" s="48"/>
      <c r="C27" s="57"/>
      <c r="D27" s="48"/>
      <c r="E27" s="48">
        <v>12</v>
      </c>
      <c r="F27" s="48"/>
      <c r="G27" s="48" t="e">
        <f t="shared" si="1"/>
        <v>#DIV/0!</v>
      </c>
      <c r="H27" s="49" t="e">
        <f t="shared" si="2"/>
        <v>#DIV/0!</v>
      </c>
    </row>
    <row r="28" spans="1:8" ht="25.5">
      <c r="A28" s="9" t="s">
        <v>287</v>
      </c>
      <c r="B28" s="48">
        <v>362.4</v>
      </c>
      <c r="C28" s="57"/>
      <c r="D28" s="48">
        <v>362.443</v>
      </c>
      <c r="E28" s="48">
        <v>251</v>
      </c>
      <c r="F28" s="48">
        <f>D28-E28</f>
        <v>111.44299999999998</v>
      </c>
      <c r="G28" s="48">
        <f t="shared" si="1"/>
        <v>100.01186534216335</v>
      </c>
      <c r="H28" s="49" t="e">
        <f t="shared" si="2"/>
        <v>#DIV/0!</v>
      </c>
    </row>
    <row r="29" spans="1:8" ht="89.25">
      <c r="A29" s="9" t="s">
        <v>212</v>
      </c>
      <c r="B29" s="48"/>
      <c r="C29" s="57"/>
      <c r="D29" s="48"/>
      <c r="E29" s="48">
        <v>80</v>
      </c>
      <c r="F29" s="48"/>
      <c r="G29" s="48" t="e">
        <f t="shared" si="1"/>
        <v>#DIV/0!</v>
      </c>
      <c r="H29" s="49" t="e">
        <f t="shared" si="2"/>
        <v>#DIV/0!</v>
      </c>
    </row>
    <row r="30" spans="1:8" ht="51">
      <c r="A30" s="9" t="s">
        <v>174</v>
      </c>
      <c r="B30" s="48"/>
      <c r="C30" s="57"/>
      <c r="D30" s="48"/>
      <c r="E30" s="48"/>
      <c r="F30" s="48"/>
      <c r="G30" s="48" t="e">
        <f t="shared" si="1"/>
        <v>#DIV/0!</v>
      </c>
      <c r="H30" s="49" t="e">
        <f t="shared" si="2"/>
        <v>#DIV/0!</v>
      </c>
    </row>
    <row r="31" spans="1:8" ht="51">
      <c r="A31" s="9" t="s">
        <v>174</v>
      </c>
      <c r="B31" s="48">
        <v>530.1</v>
      </c>
      <c r="C31" s="57"/>
      <c r="D31" s="48">
        <v>711.335</v>
      </c>
      <c r="E31" s="48">
        <v>104.3</v>
      </c>
      <c r="F31" s="48">
        <f t="shared" si="0"/>
        <v>607.0350000000001</v>
      </c>
      <c r="G31" s="48">
        <f t="shared" si="1"/>
        <v>134.18883229579325</v>
      </c>
      <c r="H31" s="49" t="e">
        <f t="shared" si="2"/>
        <v>#DIV/0!</v>
      </c>
    </row>
    <row r="32" spans="1:8" ht="51">
      <c r="A32" s="9" t="s">
        <v>196</v>
      </c>
      <c r="B32" s="48"/>
      <c r="C32" s="57"/>
      <c r="D32" s="48"/>
      <c r="E32" s="48">
        <v>13.4</v>
      </c>
      <c r="F32" s="48"/>
      <c r="G32" s="48" t="e">
        <f t="shared" si="1"/>
        <v>#DIV/0!</v>
      </c>
      <c r="H32" s="49" t="e">
        <f t="shared" si="2"/>
        <v>#DIV/0!</v>
      </c>
    </row>
    <row r="33" spans="1:8" ht="38.25">
      <c r="A33" s="9" t="s">
        <v>288</v>
      </c>
      <c r="B33" s="48">
        <v>1</v>
      </c>
      <c r="C33" s="57"/>
      <c r="D33" s="48">
        <v>12.927</v>
      </c>
      <c r="E33" s="48"/>
      <c r="F33" s="48"/>
      <c r="G33" s="48">
        <f t="shared" si="1"/>
        <v>1292.7</v>
      </c>
      <c r="H33" s="49" t="e">
        <f t="shared" si="2"/>
        <v>#DIV/0!</v>
      </c>
    </row>
    <row r="34" spans="1:8" ht="51">
      <c r="A34" s="9" t="s">
        <v>184</v>
      </c>
      <c r="B34" s="48">
        <v>10</v>
      </c>
      <c r="C34" s="48"/>
      <c r="D34" s="48">
        <v>10</v>
      </c>
      <c r="E34" s="48"/>
      <c r="F34" s="48"/>
      <c r="G34" s="48">
        <f t="shared" si="1"/>
        <v>100</v>
      </c>
      <c r="H34" s="49" t="e">
        <f t="shared" si="2"/>
        <v>#DIV/0!</v>
      </c>
    </row>
    <row r="35" spans="1:8" ht="51">
      <c r="A35" s="9" t="s">
        <v>289</v>
      </c>
      <c r="B35" s="48">
        <v>1</v>
      </c>
      <c r="C35" s="57"/>
      <c r="D35" s="48">
        <v>15.033</v>
      </c>
      <c r="E35" s="48">
        <v>40</v>
      </c>
      <c r="F35" s="48"/>
      <c r="G35" s="48">
        <f t="shared" si="1"/>
        <v>1503.3</v>
      </c>
      <c r="H35" s="49" t="e">
        <f t="shared" si="2"/>
        <v>#DIV/0!</v>
      </c>
    </row>
    <row r="36" spans="1:8" ht="38.25">
      <c r="A36" s="9" t="s">
        <v>159</v>
      </c>
      <c r="B36" s="48">
        <v>10</v>
      </c>
      <c r="C36" s="57"/>
      <c r="D36" s="55">
        <v>12.285</v>
      </c>
      <c r="E36" s="48">
        <v>7.5</v>
      </c>
      <c r="F36" s="48">
        <f t="shared" si="0"/>
        <v>4.785</v>
      </c>
      <c r="G36" s="48">
        <f t="shared" si="1"/>
        <v>122.85</v>
      </c>
      <c r="H36" s="49" t="e">
        <f t="shared" si="2"/>
        <v>#DIV/0!</v>
      </c>
    </row>
    <row r="37" spans="1:8" ht="25.5">
      <c r="A37" s="9" t="s">
        <v>268</v>
      </c>
      <c r="B37" s="48"/>
      <c r="C37" s="57"/>
      <c r="D37" s="48"/>
      <c r="E37" s="48">
        <v>-10.1</v>
      </c>
      <c r="F37" s="48">
        <f t="shared" si="0"/>
        <v>10.1</v>
      </c>
      <c r="G37" s="48" t="e">
        <f t="shared" si="1"/>
        <v>#DIV/0!</v>
      </c>
      <c r="H37" s="49" t="e">
        <f t="shared" si="2"/>
        <v>#DIV/0!</v>
      </c>
    </row>
    <row r="38" spans="1:8" ht="25.5">
      <c r="A38" s="9" t="s">
        <v>253</v>
      </c>
      <c r="B38" s="48">
        <v>2.3</v>
      </c>
      <c r="C38" s="57"/>
      <c r="D38" s="48">
        <v>4.413</v>
      </c>
      <c r="E38" s="48">
        <v>692.7</v>
      </c>
      <c r="F38" s="48">
        <f t="shared" si="0"/>
        <v>-688.287</v>
      </c>
      <c r="G38" s="48">
        <f t="shared" si="1"/>
        <v>191.86956521739134</v>
      </c>
      <c r="H38" s="49" t="e">
        <f t="shared" si="2"/>
        <v>#DIV/0!</v>
      </c>
    </row>
    <row r="39" spans="1:8" ht="25.5">
      <c r="A39" s="9" t="s">
        <v>308</v>
      </c>
      <c r="B39" s="48">
        <v>343.8</v>
      </c>
      <c r="C39" s="57"/>
      <c r="D39" s="48">
        <v>340.85</v>
      </c>
      <c r="E39" s="48"/>
      <c r="F39" s="48"/>
      <c r="G39" s="48">
        <f>D39/B39*100</f>
        <v>99.14194299011054</v>
      </c>
      <c r="H39" s="49" t="e">
        <f>D39/C39*100</f>
        <v>#DIV/0!</v>
      </c>
    </row>
    <row r="40" spans="1:8" ht="15">
      <c r="A40" s="11" t="s">
        <v>128</v>
      </c>
      <c r="B40" s="50">
        <f>SUM(B10:B39)</f>
        <v>11719.84</v>
      </c>
      <c r="C40" s="50">
        <f>C39+C38+C37+C36+C35+C33+C31+C28+C26+C24+C22+C21+C20+C19+C18+C17+C16+C15+C14+C13+C12+C11+C10</f>
        <v>0</v>
      </c>
      <c r="D40" s="50">
        <f>SUM(D10:D39)</f>
        <v>12800.779</v>
      </c>
      <c r="E40" s="50">
        <f>SUM(E10:E38)</f>
        <v>10870.5</v>
      </c>
      <c r="F40" s="50">
        <f t="shared" si="0"/>
        <v>1930.2790000000005</v>
      </c>
      <c r="G40" s="50">
        <f>D40/B40*100</f>
        <v>109.22315492361672</v>
      </c>
      <c r="H40" s="53" t="e">
        <f>D40/C40*100</f>
        <v>#DIV/0!</v>
      </c>
    </row>
    <row r="41" spans="1:8" ht="25.5">
      <c r="A41" s="9" t="s">
        <v>251</v>
      </c>
      <c r="B41" s="48">
        <v>1948</v>
      </c>
      <c r="C41" s="48"/>
      <c r="D41" s="48">
        <v>1948</v>
      </c>
      <c r="E41" s="48"/>
      <c r="F41" s="48"/>
      <c r="G41" s="48">
        <f>D41/B41*100</f>
        <v>100</v>
      </c>
      <c r="H41" s="49" t="e">
        <f>D41/C41*100</f>
        <v>#DIV/0!</v>
      </c>
    </row>
    <row r="42" spans="1:8" ht="25.5">
      <c r="A42" s="9" t="s">
        <v>252</v>
      </c>
      <c r="B42" s="48">
        <v>5052</v>
      </c>
      <c r="C42" s="48"/>
      <c r="D42" s="48">
        <v>5052</v>
      </c>
      <c r="E42" s="48"/>
      <c r="F42" s="48"/>
      <c r="G42" s="48">
        <f aca="true" t="shared" si="3" ref="G42:G55">D42/B42*100</f>
        <v>100</v>
      </c>
      <c r="H42" s="49" t="e">
        <f aca="true" t="shared" si="4" ref="H42:H55">D42/C42*100</f>
        <v>#DIV/0!</v>
      </c>
    </row>
    <row r="43" spans="1:8" ht="40.5" customHeight="1">
      <c r="A43" s="9" t="s">
        <v>168</v>
      </c>
      <c r="B43" s="48">
        <v>7102.7</v>
      </c>
      <c r="C43" s="48"/>
      <c r="D43" s="48">
        <v>7102.7</v>
      </c>
      <c r="E43" s="48"/>
      <c r="F43" s="48"/>
      <c r="G43" s="48">
        <f t="shared" si="3"/>
        <v>100</v>
      </c>
      <c r="H43" s="49" t="e">
        <f t="shared" si="4"/>
        <v>#DIV/0!</v>
      </c>
    </row>
    <row r="44" spans="1:8" ht="76.5" hidden="1">
      <c r="A44" s="9" t="s">
        <v>247</v>
      </c>
      <c r="B44" s="55"/>
      <c r="C44" s="48"/>
      <c r="D44" s="48"/>
      <c r="E44" s="48"/>
      <c r="F44" s="48"/>
      <c r="G44" s="48" t="e">
        <f t="shared" si="3"/>
        <v>#DIV/0!</v>
      </c>
      <c r="H44" s="49" t="e">
        <f t="shared" si="4"/>
        <v>#DIV/0!</v>
      </c>
    </row>
    <row r="45" spans="1:8" ht="51" hidden="1">
      <c r="A45" s="9" t="s">
        <v>248</v>
      </c>
      <c r="B45" s="55"/>
      <c r="C45" s="48"/>
      <c r="D45" s="48"/>
      <c r="E45" s="48"/>
      <c r="F45" s="48"/>
      <c r="G45" s="48" t="e">
        <f t="shared" si="3"/>
        <v>#DIV/0!</v>
      </c>
      <c r="H45" s="49" t="e">
        <f t="shared" si="4"/>
        <v>#DIV/0!</v>
      </c>
    </row>
    <row r="46" spans="1:8" ht="76.5">
      <c r="A46" s="9" t="s">
        <v>186</v>
      </c>
      <c r="B46" s="55">
        <v>2803.648</v>
      </c>
      <c r="C46" s="55"/>
      <c r="D46" s="55">
        <v>841.094</v>
      </c>
      <c r="E46" s="55"/>
      <c r="F46" s="55"/>
      <c r="G46" s="48">
        <f t="shared" si="3"/>
        <v>29.99998573287374</v>
      </c>
      <c r="H46" s="49" t="e">
        <f t="shared" si="4"/>
        <v>#DIV/0!</v>
      </c>
    </row>
    <row r="47" spans="1:8" ht="51">
      <c r="A47" s="9" t="s">
        <v>187</v>
      </c>
      <c r="B47" s="55">
        <v>1302.752</v>
      </c>
      <c r="C47" s="55"/>
      <c r="D47" s="55">
        <v>390.826</v>
      </c>
      <c r="E47" s="55"/>
      <c r="F47" s="55"/>
      <c r="G47" s="48">
        <f t="shared" si="3"/>
        <v>30.000030704232273</v>
      </c>
      <c r="H47" s="49" t="e">
        <f t="shared" si="4"/>
        <v>#DIV/0!</v>
      </c>
    </row>
    <row r="48" spans="1:8" ht="25.5">
      <c r="A48" s="9" t="s">
        <v>249</v>
      </c>
      <c r="B48" s="48">
        <v>11058.521</v>
      </c>
      <c r="C48" s="48"/>
      <c r="D48" s="48">
        <v>11024.807</v>
      </c>
      <c r="E48" s="48"/>
      <c r="F48" s="48"/>
      <c r="G48" s="48">
        <f t="shared" si="3"/>
        <v>99.6951310215896</v>
      </c>
      <c r="H48" s="49" t="e">
        <f t="shared" si="4"/>
        <v>#DIV/0!</v>
      </c>
    </row>
    <row r="49" spans="1:8" s="16" customFormat="1" ht="51">
      <c r="A49" s="9" t="s">
        <v>221</v>
      </c>
      <c r="B49" s="57">
        <v>570.4</v>
      </c>
      <c r="C49" s="57"/>
      <c r="D49" s="57">
        <v>570.4</v>
      </c>
      <c r="E49" s="57"/>
      <c r="F49" s="57"/>
      <c r="G49" s="48">
        <f t="shared" si="3"/>
        <v>100</v>
      </c>
      <c r="H49" s="49" t="e">
        <f t="shared" si="4"/>
        <v>#DIV/0!</v>
      </c>
    </row>
    <row r="50" spans="1:8" s="16" customFormat="1" ht="76.5">
      <c r="A50" s="9" t="s">
        <v>222</v>
      </c>
      <c r="B50" s="57">
        <v>4.1</v>
      </c>
      <c r="C50" s="57"/>
      <c r="D50" s="57">
        <v>4.1</v>
      </c>
      <c r="E50" s="57"/>
      <c r="F50" s="57"/>
      <c r="G50" s="48">
        <f t="shared" si="3"/>
        <v>100</v>
      </c>
      <c r="H50" s="49" t="e">
        <f t="shared" si="4"/>
        <v>#DIV/0!</v>
      </c>
    </row>
    <row r="51" spans="1:8" s="16" customFormat="1" ht="25.5">
      <c r="A51" s="9" t="s">
        <v>250</v>
      </c>
      <c r="B51" s="57">
        <v>5428.95</v>
      </c>
      <c r="C51" s="57"/>
      <c r="D51" s="57">
        <v>5367.874</v>
      </c>
      <c r="E51" s="57"/>
      <c r="F51" s="57"/>
      <c r="G51" s="48">
        <f t="shared" si="3"/>
        <v>98.87499424382247</v>
      </c>
      <c r="H51" s="49" t="e">
        <f t="shared" si="4"/>
        <v>#DIV/0!</v>
      </c>
    </row>
    <row r="52" spans="1:8" s="16" customFormat="1" ht="25.5" hidden="1">
      <c r="A52" s="9" t="s">
        <v>346</v>
      </c>
      <c r="B52" s="57"/>
      <c r="C52" s="57"/>
      <c r="D52" s="57"/>
      <c r="E52" s="57"/>
      <c r="F52" s="57"/>
      <c r="G52" s="48" t="e">
        <f t="shared" si="3"/>
        <v>#DIV/0!</v>
      </c>
      <c r="H52" s="49" t="e">
        <f t="shared" si="4"/>
        <v>#DIV/0!</v>
      </c>
    </row>
    <row r="53" spans="1:8" s="16" customFormat="1" ht="38.25">
      <c r="A53" s="9" t="s">
        <v>293</v>
      </c>
      <c r="B53" s="57">
        <v>246.5</v>
      </c>
      <c r="C53" s="57"/>
      <c r="D53" s="57">
        <v>348</v>
      </c>
      <c r="E53" s="57"/>
      <c r="F53" s="57"/>
      <c r="G53" s="48">
        <f t="shared" si="3"/>
        <v>141.1764705882353</v>
      </c>
      <c r="H53" s="49" t="e">
        <f t="shared" si="4"/>
        <v>#DIV/0!</v>
      </c>
    </row>
    <row r="54" spans="1:8" s="16" customFormat="1" ht="38.25">
      <c r="A54" s="9" t="s">
        <v>294</v>
      </c>
      <c r="B54" s="57">
        <v>130</v>
      </c>
      <c r="C54" s="57"/>
      <c r="D54" s="57">
        <v>130</v>
      </c>
      <c r="E54" s="57"/>
      <c r="F54" s="57"/>
      <c r="G54" s="48">
        <f t="shared" si="3"/>
        <v>100</v>
      </c>
      <c r="H54" s="49" t="e">
        <f t="shared" si="4"/>
        <v>#DIV/0!</v>
      </c>
    </row>
    <row r="55" spans="1:8" ht="25.5">
      <c r="A55" s="9" t="s">
        <v>295</v>
      </c>
      <c r="B55" s="48">
        <v>783.73</v>
      </c>
      <c r="C55" s="48"/>
      <c r="D55" s="48">
        <v>690.33</v>
      </c>
      <c r="E55" s="48"/>
      <c r="F55" s="48"/>
      <c r="G55" s="48">
        <f t="shared" si="3"/>
        <v>88.08263049774794</v>
      </c>
      <c r="H55" s="49" t="e">
        <f t="shared" si="4"/>
        <v>#DIV/0!</v>
      </c>
    </row>
    <row r="56" spans="1:8" ht="15">
      <c r="A56" s="11" t="s">
        <v>130</v>
      </c>
      <c r="B56" s="50">
        <f>SUM(B41:B55)</f>
        <v>36431.30100000001</v>
      </c>
      <c r="C56" s="50">
        <f>SUM(C41:C50)</f>
        <v>0</v>
      </c>
      <c r="D56" s="50">
        <f>SUM(D41:D55)</f>
        <v>33470.13100000001</v>
      </c>
      <c r="E56" s="50">
        <f>SUM(E41:E50)</f>
        <v>0</v>
      </c>
      <c r="F56" s="50"/>
      <c r="G56" s="50">
        <f>D56/B56*100</f>
        <v>91.87190707243752</v>
      </c>
      <c r="H56" s="53" t="e">
        <f>D56/C56*100</f>
        <v>#DIV/0!</v>
      </c>
    </row>
    <row r="57" spans="1:8" ht="15">
      <c r="A57" s="11" t="s">
        <v>131</v>
      </c>
      <c r="B57" s="50">
        <f>B56+B40</f>
        <v>48151.141</v>
      </c>
      <c r="C57" s="50">
        <f>C56+C40</f>
        <v>0</v>
      </c>
      <c r="D57" s="50">
        <f>D56+D40</f>
        <v>46270.91000000001</v>
      </c>
      <c r="E57" s="50">
        <f>E56+E40</f>
        <v>10870.5</v>
      </c>
      <c r="F57" s="50"/>
      <c r="G57" s="50">
        <f>D57/B57*100</f>
        <v>96.09514756877725</v>
      </c>
      <c r="H57" s="53" t="e">
        <f>D57/C57*100</f>
        <v>#DIV/0!</v>
      </c>
    </row>
    <row r="58" spans="2:8" ht="12.75">
      <c r="B58" s="7"/>
      <c r="C58" s="7"/>
      <c r="D58" s="80"/>
      <c r="E58" s="89"/>
      <c r="F58" s="23"/>
      <c r="G58" s="23"/>
      <c r="H58" s="2"/>
    </row>
    <row r="59" spans="2:8" ht="12.75">
      <c r="B59" s="2"/>
      <c r="C59" s="2"/>
      <c r="D59" s="2"/>
      <c r="E59" s="2"/>
      <c r="F59" s="2"/>
      <c r="G59" s="2"/>
      <c r="H59" s="2"/>
    </row>
    <row r="60" ht="12.75">
      <c r="C60" s="77"/>
    </row>
    <row r="61" s="45" customFormat="1" ht="14.25">
      <c r="A61" s="44"/>
    </row>
    <row r="62" s="45" customFormat="1" ht="14.25">
      <c r="A62" s="44" t="s">
        <v>6</v>
      </c>
    </row>
    <row r="63" ht="12.75">
      <c r="A63" s="2" t="s">
        <v>327</v>
      </c>
    </row>
    <row r="64" spans="1:2" ht="12.75">
      <c r="A64" s="2"/>
      <c r="B64" t="s">
        <v>298</v>
      </c>
    </row>
    <row r="65" ht="12.75">
      <c r="A65" s="2"/>
    </row>
    <row r="66" ht="12.75">
      <c r="A66" s="2"/>
    </row>
    <row r="67" s="47" customFormat="1" ht="12">
      <c r="A67" s="46" t="s">
        <v>226</v>
      </c>
    </row>
    <row r="70" spans="7:8" ht="12.75">
      <c r="G70" t="s">
        <v>299</v>
      </c>
      <c r="H70" t="s">
        <v>299</v>
      </c>
    </row>
    <row r="71" spans="1:4" ht="12.75">
      <c r="A71" s="10" t="s">
        <v>299</v>
      </c>
      <c r="B71" t="s">
        <v>299</v>
      </c>
      <c r="D71" t="s">
        <v>299</v>
      </c>
    </row>
  </sheetData>
  <sheetProtection/>
  <mergeCells count="11">
    <mergeCell ref="D6:G6"/>
    <mergeCell ref="A7:A8"/>
    <mergeCell ref="B7:B8"/>
    <mergeCell ref="A1:H1"/>
    <mergeCell ref="D7:D8"/>
    <mergeCell ref="E7:E8"/>
    <mergeCell ref="F7:F8"/>
    <mergeCell ref="C7:C8"/>
    <mergeCell ref="G7:H7"/>
    <mergeCell ref="A3:G3"/>
    <mergeCell ref="A4:G4"/>
  </mergeCells>
  <printOptions horizontalCentered="1"/>
  <pageMargins left="0.5905511811023623" right="0.1968503937007874" top="0.3937007874015748" bottom="0.3937007874015748" header="0.5118110236220472" footer="0.5118110236220472"/>
  <pageSetup fitToHeight="2" horizontalDpi="600" verticalDpi="6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4"/>
  <sheetViews>
    <sheetView showGridLines="0" zoomScale="75" zoomScaleNormal="75" zoomScalePageLayoutView="0" workbookViewId="0" topLeftCell="A1">
      <selection activeCell="D43" sqref="D43"/>
    </sheetView>
  </sheetViews>
  <sheetFormatPr defaultColWidth="9.00390625" defaultRowHeight="12.75"/>
  <cols>
    <col min="1" max="1" width="64.875" style="10" customWidth="1"/>
    <col min="2" max="3" width="14.875" style="0" customWidth="1"/>
    <col min="4" max="5" width="13.125" style="0" customWidth="1"/>
    <col min="6" max="6" width="12.25390625" style="0" customWidth="1"/>
    <col min="7" max="8" width="11.375" style="0" customWidth="1"/>
    <col min="9" max="9" width="14.875" style="0" customWidth="1"/>
    <col min="10" max="10" width="12.125" style="0" customWidth="1"/>
  </cols>
  <sheetData>
    <row r="1" spans="1:9" ht="15" customHeight="1">
      <c r="A1" s="111" t="s">
        <v>402</v>
      </c>
      <c r="B1" s="111"/>
      <c r="C1" s="111"/>
      <c r="D1" s="111"/>
      <c r="E1" s="111"/>
      <c r="F1" s="111"/>
      <c r="G1" s="111"/>
      <c r="H1" s="111"/>
      <c r="I1" s="43"/>
    </row>
    <row r="2" spans="1:9" ht="15">
      <c r="A2" s="13"/>
      <c r="B2" s="1"/>
      <c r="C2" s="1"/>
      <c r="D2" s="2"/>
      <c r="E2" s="2"/>
      <c r="F2" s="2"/>
      <c r="G2" s="2"/>
      <c r="H2" s="2"/>
      <c r="I2" s="2"/>
    </row>
    <row r="3" spans="1:9" ht="18">
      <c r="A3" s="106" t="s">
        <v>132</v>
      </c>
      <c r="B3" s="106"/>
      <c r="C3" s="106"/>
      <c r="D3" s="106"/>
      <c r="E3" s="106"/>
      <c r="F3" s="106"/>
      <c r="G3" s="106"/>
      <c r="H3" s="106"/>
      <c r="I3" s="2"/>
    </row>
    <row r="4" spans="1:9" ht="18">
      <c r="A4" s="106" t="s">
        <v>133</v>
      </c>
      <c r="B4" s="106"/>
      <c r="C4" s="106"/>
      <c r="D4" s="106"/>
      <c r="E4" s="106"/>
      <c r="F4" s="106"/>
      <c r="G4" s="106"/>
      <c r="H4" s="106"/>
      <c r="I4" s="2"/>
    </row>
    <row r="5" spans="1:9" ht="18">
      <c r="A5" s="106" t="s">
        <v>207</v>
      </c>
      <c r="B5" s="106"/>
      <c r="C5" s="106"/>
      <c r="D5" s="106"/>
      <c r="E5" s="106"/>
      <c r="F5" s="106"/>
      <c r="G5" s="106"/>
      <c r="H5" s="106"/>
      <c r="I5" s="2"/>
    </row>
    <row r="6" spans="1:9" ht="12.75">
      <c r="A6" s="8"/>
      <c r="B6" s="4"/>
      <c r="C6" s="4"/>
      <c r="D6" s="107" t="s">
        <v>403</v>
      </c>
      <c r="E6" s="107"/>
      <c r="F6" s="107"/>
      <c r="G6" s="107"/>
      <c r="H6" s="107"/>
      <c r="I6" s="2"/>
    </row>
    <row r="7" spans="1:9" ht="30.75" customHeight="1">
      <c r="A7" s="116" t="s">
        <v>404</v>
      </c>
      <c r="B7" s="98" t="s">
        <v>405</v>
      </c>
      <c r="C7" s="102" t="s">
        <v>13</v>
      </c>
      <c r="D7" s="98" t="s">
        <v>406</v>
      </c>
      <c r="E7" s="110" t="s">
        <v>205</v>
      </c>
      <c r="F7" s="98" t="s">
        <v>104</v>
      </c>
      <c r="G7" s="114" t="s">
        <v>259</v>
      </c>
      <c r="H7" s="115"/>
      <c r="I7" s="5"/>
    </row>
    <row r="8" spans="1:9" ht="18" customHeight="1">
      <c r="A8" s="117"/>
      <c r="B8" s="118"/>
      <c r="C8" s="103"/>
      <c r="D8" s="118"/>
      <c r="E8" s="99"/>
      <c r="F8" s="99"/>
      <c r="G8" s="38" t="s">
        <v>148</v>
      </c>
      <c r="H8" s="36" t="s">
        <v>95</v>
      </c>
      <c r="I8" s="5"/>
    </row>
    <row r="9" spans="1:9" ht="18" customHeight="1">
      <c r="A9" s="39">
        <v>1</v>
      </c>
      <c r="B9" s="40" t="s">
        <v>119</v>
      </c>
      <c r="C9" s="37">
        <v>3</v>
      </c>
      <c r="D9" s="40" t="s">
        <v>120</v>
      </c>
      <c r="E9" s="40" t="s">
        <v>121</v>
      </c>
      <c r="F9" s="40" t="s">
        <v>105</v>
      </c>
      <c r="G9" s="38" t="s">
        <v>102</v>
      </c>
      <c r="H9" s="36">
        <v>8</v>
      </c>
      <c r="I9" s="5"/>
    </row>
    <row r="10" spans="1:9" ht="63.75">
      <c r="A10" s="9" t="s">
        <v>176</v>
      </c>
      <c r="B10" s="55">
        <v>17261.7</v>
      </c>
      <c r="C10" s="48"/>
      <c r="D10" s="58">
        <v>17931.312</v>
      </c>
      <c r="E10" s="58">
        <v>15754.8</v>
      </c>
      <c r="F10" s="58">
        <f>D10-E10</f>
        <v>2176.5120000000024</v>
      </c>
      <c r="G10" s="48">
        <f>D10/B10*100</f>
        <v>103.87917760127914</v>
      </c>
      <c r="H10" s="48" t="e">
        <f>D10/C10*100</f>
        <v>#DIV/0!</v>
      </c>
      <c r="I10" s="5"/>
    </row>
    <row r="11" spans="1:9" ht="105" customHeight="1">
      <c r="A11" s="9" t="s">
        <v>177</v>
      </c>
      <c r="B11" s="55">
        <v>50</v>
      </c>
      <c r="C11" s="48"/>
      <c r="D11" s="58">
        <v>60.107</v>
      </c>
      <c r="E11" s="58">
        <v>102.9</v>
      </c>
      <c r="F11" s="58">
        <f aca="true" t="shared" si="0" ref="F11:F85">D11-E11</f>
        <v>-42.793000000000006</v>
      </c>
      <c r="G11" s="48">
        <f aca="true" t="shared" si="1" ref="G11:G74">D11/B11*100</f>
        <v>120.214</v>
      </c>
      <c r="H11" s="48" t="e">
        <f aca="true" t="shared" si="2" ref="H11:H74">D11/C11*100</f>
        <v>#DIV/0!</v>
      </c>
      <c r="I11" s="5"/>
    </row>
    <row r="12" spans="1:9" ht="56.25" customHeight="1">
      <c r="A12" s="9" t="s">
        <v>16</v>
      </c>
      <c r="B12" s="55">
        <v>97.4</v>
      </c>
      <c r="C12" s="55"/>
      <c r="D12" s="58">
        <v>96.146</v>
      </c>
      <c r="E12" s="58">
        <v>166.2</v>
      </c>
      <c r="F12" s="58"/>
      <c r="G12" s="48">
        <f t="shared" si="1"/>
        <v>98.71252566735113</v>
      </c>
      <c r="H12" s="48" t="e">
        <f t="shared" si="2"/>
        <v>#DIV/0!</v>
      </c>
      <c r="I12" s="5"/>
    </row>
    <row r="13" spans="1:9" s="16" customFormat="1" ht="76.5">
      <c r="A13" s="9" t="s">
        <v>178</v>
      </c>
      <c r="B13" s="75">
        <v>35.6</v>
      </c>
      <c r="C13" s="57"/>
      <c r="D13" s="59">
        <v>37.6</v>
      </c>
      <c r="E13" s="59">
        <v>26.6</v>
      </c>
      <c r="F13" s="58">
        <f t="shared" si="0"/>
        <v>11</v>
      </c>
      <c r="G13" s="48">
        <f t="shared" si="1"/>
        <v>105.61797752808988</v>
      </c>
      <c r="H13" s="48" t="e">
        <f t="shared" si="2"/>
        <v>#DIV/0!</v>
      </c>
      <c r="I13" s="17"/>
    </row>
    <row r="14" spans="1:9" ht="38.25">
      <c r="A14" s="9" t="s">
        <v>57</v>
      </c>
      <c r="B14" s="55">
        <v>1819</v>
      </c>
      <c r="C14" s="48"/>
      <c r="D14" s="58">
        <v>1825.777</v>
      </c>
      <c r="E14" s="58">
        <v>1881</v>
      </c>
      <c r="F14" s="58">
        <f t="shared" si="0"/>
        <v>-55.222999999999956</v>
      </c>
      <c r="G14" s="48">
        <f t="shared" si="1"/>
        <v>100.37256734469489</v>
      </c>
      <c r="H14" s="48" t="e">
        <f t="shared" si="2"/>
        <v>#DIV/0!</v>
      </c>
      <c r="I14" s="5"/>
    </row>
    <row r="15" spans="1:9" ht="51">
      <c r="A15" s="9" t="s">
        <v>58</v>
      </c>
      <c r="B15" s="55">
        <v>1.7</v>
      </c>
      <c r="C15" s="48"/>
      <c r="D15" s="58">
        <v>1.833</v>
      </c>
      <c r="E15" s="58">
        <v>-69.6</v>
      </c>
      <c r="F15" s="58">
        <f t="shared" si="0"/>
        <v>71.43299999999999</v>
      </c>
      <c r="G15" s="48">
        <f t="shared" si="1"/>
        <v>107.8235294117647</v>
      </c>
      <c r="H15" s="48" t="e">
        <f t="shared" si="2"/>
        <v>#DIV/0!</v>
      </c>
      <c r="I15" s="5"/>
    </row>
    <row r="16" spans="1:9" ht="38.25">
      <c r="A16" s="9" t="s">
        <v>59</v>
      </c>
      <c r="B16" s="55">
        <v>1482.7</v>
      </c>
      <c r="C16" s="48"/>
      <c r="D16" s="58">
        <v>1544.373</v>
      </c>
      <c r="E16" s="58">
        <v>2127.8</v>
      </c>
      <c r="F16" s="58">
        <f t="shared" si="0"/>
        <v>-583.4270000000001</v>
      </c>
      <c r="G16" s="48">
        <f t="shared" si="1"/>
        <v>104.15950630606325</v>
      </c>
      <c r="H16" s="48" t="e">
        <f t="shared" si="2"/>
        <v>#DIV/0!</v>
      </c>
      <c r="I16" s="5"/>
    </row>
    <row r="17" spans="1:9" ht="51">
      <c r="A17" s="9" t="s">
        <v>60</v>
      </c>
      <c r="B17" s="55"/>
      <c r="C17" s="48"/>
      <c r="D17" s="58">
        <v>0.799</v>
      </c>
      <c r="E17" s="58">
        <v>-56.7</v>
      </c>
      <c r="F17" s="58">
        <f t="shared" si="0"/>
        <v>57.499</v>
      </c>
      <c r="G17" s="48" t="e">
        <f t="shared" si="1"/>
        <v>#DIV/0!</v>
      </c>
      <c r="H17" s="48" t="e">
        <f t="shared" si="2"/>
        <v>#DIV/0!</v>
      </c>
      <c r="I17" s="5"/>
    </row>
    <row r="18" spans="1:9" ht="38.25">
      <c r="A18" s="9" t="s">
        <v>61</v>
      </c>
      <c r="B18" s="55"/>
      <c r="C18" s="48"/>
      <c r="D18" s="58"/>
      <c r="E18" s="58">
        <v>40.3</v>
      </c>
      <c r="F18" s="58">
        <f t="shared" si="0"/>
        <v>-40.3</v>
      </c>
      <c r="G18" s="48" t="e">
        <f t="shared" si="1"/>
        <v>#DIV/0!</v>
      </c>
      <c r="H18" s="48" t="e">
        <f t="shared" si="2"/>
        <v>#DIV/0!</v>
      </c>
      <c r="I18" s="5"/>
    </row>
    <row r="19" spans="1:9" ht="51">
      <c r="A19" s="9" t="s">
        <v>62</v>
      </c>
      <c r="B19" s="55"/>
      <c r="C19" s="48"/>
      <c r="D19" s="58"/>
      <c r="E19" s="58">
        <v>0.1</v>
      </c>
      <c r="F19" s="58">
        <f t="shared" si="0"/>
        <v>-0.1</v>
      </c>
      <c r="G19" s="48" t="e">
        <f t="shared" si="1"/>
        <v>#DIV/0!</v>
      </c>
      <c r="H19" s="48" t="e">
        <f t="shared" si="2"/>
        <v>#DIV/0!</v>
      </c>
      <c r="I19" s="5"/>
    </row>
    <row r="20" spans="1:9" ht="25.5">
      <c r="A20" s="9" t="s">
        <v>75</v>
      </c>
      <c r="B20" s="55">
        <v>3232.2</v>
      </c>
      <c r="C20" s="48"/>
      <c r="D20" s="58">
        <v>3285.422</v>
      </c>
      <c r="E20" s="58">
        <v>3213.7</v>
      </c>
      <c r="F20" s="58">
        <f t="shared" si="0"/>
        <v>71.72200000000021</v>
      </c>
      <c r="G20" s="48">
        <f t="shared" si="1"/>
        <v>101.64661840232661</v>
      </c>
      <c r="H20" s="48" t="e">
        <f t="shared" si="2"/>
        <v>#DIV/0!</v>
      </c>
      <c r="I20" s="5"/>
    </row>
    <row r="21" spans="1:9" ht="38.25">
      <c r="A21" s="9" t="s">
        <v>352</v>
      </c>
      <c r="B21" s="55">
        <v>13</v>
      </c>
      <c r="C21" s="48"/>
      <c r="D21" s="58">
        <v>14.065</v>
      </c>
      <c r="E21" s="58">
        <v>-15.2</v>
      </c>
      <c r="F21" s="58">
        <f t="shared" si="0"/>
        <v>29.265</v>
      </c>
      <c r="G21" s="48">
        <f t="shared" si="1"/>
        <v>108.1923076923077</v>
      </c>
      <c r="H21" s="48" t="e">
        <f t="shared" si="2"/>
        <v>#DIV/0!</v>
      </c>
      <c r="I21" s="5"/>
    </row>
    <row r="22" spans="1:9" s="16" customFormat="1" ht="15">
      <c r="A22" s="18" t="s">
        <v>76</v>
      </c>
      <c r="B22" s="75">
        <v>101.9</v>
      </c>
      <c r="C22" s="57"/>
      <c r="D22" s="59">
        <v>101.953</v>
      </c>
      <c r="E22" s="59">
        <v>18.4</v>
      </c>
      <c r="F22" s="58">
        <f t="shared" si="0"/>
        <v>83.553</v>
      </c>
      <c r="G22" s="48">
        <f t="shared" si="1"/>
        <v>100.05201177625122</v>
      </c>
      <c r="H22" s="48" t="e">
        <f t="shared" si="2"/>
        <v>#DIV/0!</v>
      </c>
      <c r="I22" s="17"/>
    </row>
    <row r="23" spans="1:9" s="16" customFormat="1" ht="25.5">
      <c r="A23" s="18" t="s">
        <v>77</v>
      </c>
      <c r="B23" s="75">
        <v>28.2</v>
      </c>
      <c r="C23" s="57"/>
      <c r="D23" s="59">
        <v>28.252</v>
      </c>
      <c r="E23" s="59">
        <v>70.8</v>
      </c>
      <c r="F23" s="58">
        <f t="shared" si="0"/>
        <v>-42.548</v>
      </c>
      <c r="G23" s="48">
        <f t="shared" si="1"/>
        <v>100.18439716312058</v>
      </c>
      <c r="H23" s="48" t="e">
        <f t="shared" si="2"/>
        <v>#DIV/0!</v>
      </c>
      <c r="I23" s="17"/>
    </row>
    <row r="24" spans="1:9" s="16" customFormat="1" ht="38.25">
      <c r="A24" s="18" t="s">
        <v>38</v>
      </c>
      <c r="B24" s="75">
        <v>25.2</v>
      </c>
      <c r="C24" s="57"/>
      <c r="D24" s="59">
        <v>50.028</v>
      </c>
      <c r="E24" s="59"/>
      <c r="F24" s="58">
        <f t="shared" si="0"/>
        <v>50.028</v>
      </c>
      <c r="G24" s="48">
        <f t="shared" si="1"/>
        <v>198.52380952380952</v>
      </c>
      <c r="H24" s="48" t="e">
        <f t="shared" si="2"/>
        <v>#DIV/0!</v>
      </c>
      <c r="I24" s="17"/>
    </row>
    <row r="25" spans="1:9" s="16" customFormat="1" ht="25.5">
      <c r="A25" s="18" t="s">
        <v>51</v>
      </c>
      <c r="B25" s="75">
        <v>908.9</v>
      </c>
      <c r="C25" s="57"/>
      <c r="D25" s="59">
        <v>1087.245</v>
      </c>
      <c r="E25" s="59">
        <v>309.2</v>
      </c>
      <c r="F25" s="58">
        <f t="shared" si="0"/>
        <v>778.0449999999998</v>
      </c>
      <c r="G25" s="48">
        <f t="shared" si="1"/>
        <v>119.6220706348333</v>
      </c>
      <c r="H25" s="48" t="e">
        <f t="shared" si="2"/>
        <v>#DIV/0!</v>
      </c>
      <c r="I25" s="17"/>
    </row>
    <row r="26" spans="1:9" ht="38.25">
      <c r="A26" s="9" t="s">
        <v>52</v>
      </c>
      <c r="B26" s="55">
        <v>481</v>
      </c>
      <c r="C26" s="48"/>
      <c r="D26" s="58">
        <v>556.497</v>
      </c>
      <c r="E26" s="58">
        <v>334.6</v>
      </c>
      <c r="F26" s="58">
        <f t="shared" si="0"/>
        <v>221.89699999999993</v>
      </c>
      <c r="G26" s="48">
        <f t="shared" si="1"/>
        <v>115.695841995842</v>
      </c>
      <c r="H26" s="48" t="e">
        <f t="shared" si="2"/>
        <v>#DIV/0!</v>
      </c>
      <c r="I26" s="5"/>
    </row>
    <row r="27" spans="1:9" ht="25.5">
      <c r="A27" s="9" t="s">
        <v>126</v>
      </c>
      <c r="B27" s="55"/>
      <c r="C27" s="48"/>
      <c r="D27" s="58"/>
      <c r="E27" s="58">
        <v>15</v>
      </c>
      <c r="F27" s="58">
        <f t="shared" si="0"/>
        <v>-15</v>
      </c>
      <c r="G27" s="48" t="e">
        <f t="shared" si="1"/>
        <v>#DIV/0!</v>
      </c>
      <c r="H27" s="48" t="e">
        <f t="shared" si="2"/>
        <v>#DIV/0!</v>
      </c>
      <c r="I27" s="5"/>
    </row>
    <row r="28" spans="1:9" s="16" customFormat="1" ht="38.25" hidden="1">
      <c r="A28" s="18" t="s">
        <v>53</v>
      </c>
      <c r="B28" s="75"/>
      <c r="C28" s="57"/>
      <c r="D28" s="59"/>
      <c r="E28" s="59"/>
      <c r="F28" s="58">
        <f t="shared" si="0"/>
        <v>0</v>
      </c>
      <c r="G28" s="48" t="e">
        <f t="shared" si="1"/>
        <v>#DIV/0!</v>
      </c>
      <c r="H28" s="48" t="e">
        <f t="shared" si="2"/>
        <v>#DIV/0!</v>
      </c>
      <c r="I28" s="17"/>
    </row>
    <row r="29" spans="1:9" s="16" customFormat="1" ht="15" hidden="1">
      <c r="A29" s="18" t="s">
        <v>54</v>
      </c>
      <c r="B29" s="75"/>
      <c r="C29" s="57"/>
      <c r="D29" s="59"/>
      <c r="E29" s="59"/>
      <c r="F29" s="58">
        <f t="shared" si="0"/>
        <v>0</v>
      </c>
      <c r="G29" s="48" t="e">
        <f t="shared" si="1"/>
        <v>#DIV/0!</v>
      </c>
      <c r="H29" s="48" t="e">
        <f t="shared" si="2"/>
        <v>#DIV/0!</v>
      </c>
      <c r="I29" s="17"/>
    </row>
    <row r="30" spans="1:9" ht="15" hidden="1">
      <c r="A30" s="9" t="s">
        <v>118</v>
      </c>
      <c r="B30" s="55"/>
      <c r="C30" s="48"/>
      <c r="D30" s="58"/>
      <c r="E30" s="58"/>
      <c r="F30" s="58">
        <f t="shared" si="0"/>
        <v>0</v>
      </c>
      <c r="G30" s="48" t="e">
        <f t="shared" si="1"/>
        <v>#DIV/0!</v>
      </c>
      <c r="H30" s="48" t="e">
        <f t="shared" si="2"/>
        <v>#DIV/0!</v>
      </c>
      <c r="I30" s="5"/>
    </row>
    <row r="31" spans="1:9" ht="25.5" hidden="1">
      <c r="A31" s="9" t="s">
        <v>117</v>
      </c>
      <c r="B31" s="55"/>
      <c r="C31" s="48"/>
      <c r="D31" s="58"/>
      <c r="E31" s="58"/>
      <c r="F31" s="58">
        <f t="shared" si="0"/>
        <v>0</v>
      </c>
      <c r="G31" s="48" t="e">
        <f t="shared" si="1"/>
        <v>#DIV/0!</v>
      </c>
      <c r="H31" s="48" t="e">
        <f t="shared" si="2"/>
        <v>#DIV/0!</v>
      </c>
      <c r="I31" s="5"/>
    </row>
    <row r="32" spans="1:9" ht="51" hidden="1">
      <c r="A32" s="9" t="s">
        <v>116</v>
      </c>
      <c r="B32" s="55"/>
      <c r="C32" s="48"/>
      <c r="D32" s="58"/>
      <c r="E32" s="58"/>
      <c r="F32" s="58">
        <f t="shared" si="0"/>
        <v>0</v>
      </c>
      <c r="G32" s="48" t="e">
        <f t="shared" si="1"/>
        <v>#DIV/0!</v>
      </c>
      <c r="H32" s="48" t="e">
        <f t="shared" si="2"/>
        <v>#DIV/0!</v>
      </c>
      <c r="I32" s="5"/>
    </row>
    <row r="33" spans="1:9" ht="15">
      <c r="A33" s="9" t="s">
        <v>115</v>
      </c>
      <c r="B33" s="55"/>
      <c r="C33" s="48"/>
      <c r="D33" s="58"/>
      <c r="E33" s="58">
        <v>1</v>
      </c>
      <c r="F33" s="58">
        <f t="shared" si="0"/>
        <v>-1</v>
      </c>
      <c r="G33" s="48" t="e">
        <f t="shared" si="1"/>
        <v>#DIV/0!</v>
      </c>
      <c r="H33" s="48" t="e">
        <f t="shared" si="2"/>
        <v>#DIV/0!</v>
      </c>
      <c r="I33" s="5"/>
    </row>
    <row r="34" spans="1:9" ht="63.75">
      <c r="A34" s="9" t="s">
        <v>220</v>
      </c>
      <c r="B34" s="55">
        <v>1707.6</v>
      </c>
      <c r="C34" s="48"/>
      <c r="D34" s="58">
        <v>1873.919</v>
      </c>
      <c r="E34" s="58">
        <v>1854.2</v>
      </c>
      <c r="F34" s="58">
        <f t="shared" si="0"/>
        <v>19.71900000000005</v>
      </c>
      <c r="G34" s="48">
        <f t="shared" si="1"/>
        <v>109.73992738346219</v>
      </c>
      <c r="H34" s="48" t="e">
        <f t="shared" si="2"/>
        <v>#DIV/0!</v>
      </c>
      <c r="I34" s="5"/>
    </row>
    <row r="35" spans="1:9" ht="63.75">
      <c r="A35" s="9" t="s">
        <v>0</v>
      </c>
      <c r="B35" s="55"/>
      <c r="C35" s="48"/>
      <c r="D35" s="58"/>
      <c r="E35" s="58"/>
      <c r="F35" s="58"/>
      <c r="G35" s="48" t="e">
        <f t="shared" si="1"/>
        <v>#DIV/0!</v>
      </c>
      <c r="H35" s="48" t="e">
        <f t="shared" si="2"/>
        <v>#DIV/0!</v>
      </c>
      <c r="I35" s="5"/>
    </row>
    <row r="36" spans="1:9" ht="51">
      <c r="A36" s="9" t="s">
        <v>112</v>
      </c>
      <c r="B36" s="55">
        <v>1776.4</v>
      </c>
      <c r="C36" s="48"/>
      <c r="D36" s="58">
        <v>1827.314</v>
      </c>
      <c r="E36" s="58">
        <v>1816.1</v>
      </c>
      <c r="F36" s="58">
        <f t="shared" si="0"/>
        <v>11.21400000000017</v>
      </c>
      <c r="G36" s="48">
        <f t="shared" si="1"/>
        <v>102.8661337536591</v>
      </c>
      <c r="H36" s="48" t="e">
        <f t="shared" si="2"/>
        <v>#DIV/0!</v>
      </c>
      <c r="I36" s="5"/>
    </row>
    <row r="37" spans="1:9" ht="25.5">
      <c r="A37" s="9" t="s">
        <v>368</v>
      </c>
      <c r="B37" s="76">
        <v>62.2</v>
      </c>
      <c r="C37" s="55"/>
      <c r="D37" s="58">
        <v>71.953</v>
      </c>
      <c r="E37" s="58">
        <v>7.3</v>
      </c>
      <c r="F37" s="58">
        <f>D37-E37</f>
        <v>64.653</v>
      </c>
      <c r="G37" s="48">
        <f t="shared" si="1"/>
        <v>115.68006430868168</v>
      </c>
      <c r="H37" s="48" t="e">
        <f t="shared" si="2"/>
        <v>#DIV/0!</v>
      </c>
      <c r="I37" s="5"/>
    </row>
    <row r="38" spans="1:9" ht="25.5">
      <c r="A38" s="9" t="s">
        <v>369</v>
      </c>
      <c r="B38" s="76">
        <v>2.1</v>
      </c>
      <c r="C38" s="55"/>
      <c r="D38" s="58">
        <v>5.786</v>
      </c>
      <c r="E38" s="58">
        <v>2.8</v>
      </c>
      <c r="F38" s="58">
        <f>D38-E38</f>
        <v>2.9859999999999998</v>
      </c>
      <c r="G38" s="48">
        <f t="shared" si="1"/>
        <v>275.5238095238095</v>
      </c>
      <c r="H38" s="48" t="e">
        <f t="shared" si="2"/>
        <v>#DIV/0!</v>
      </c>
      <c r="I38" s="5"/>
    </row>
    <row r="39" spans="1:9" ht="25.5">
      <c r="A39" s="9" t="s">
        <v>370</v>
      </c>
      <c r="B39" s="76">
        <v>108.4</v>
      </c>
      <c r="C39" s="55"/>
      <c r="D39" s="58">
        <v>121.756</v>
      </c>
      <c r="E39" s="58">
        <v>79.2</v>
      </c>
      <c r="F39" s="58">
        <f>D39-E39</f>
        <v>42.556</v>
      </c>
      <c r="G39" s="48">
        <f t="shared" si="1"/>
        <v>112.32103321033209</v>
      </c>
      <c r="H39" s="48" t="e">
        <f t="shared" si="2"/>
        <v>#DIV/0!</v>
      </c>
      <c r="I39" s="5"/>
    </row>
    <row r="40" spans="1:9" ht="25.5">
      <c r="A40" s="9" t="s">
        <v>371</v>
      </c>
      <c r="B40" s="76">
        <v>128.4</v>
      </c>
      <c r="C40" s="55"/>
      <c r="D40" s="58">
        <v>133.769</v>
      </c>
      <c r="E40" s="58">
        <v>131.1</v>
      </c>
      <c r="F40" s="58">
        <f>D40-E40</f>
        <v>2.669000000000011</v>
      </c>
      <c r="G40" s="48">
        <f t="shared" si="1"/>
        <v>104.18146417445482</v>
      </c>
      <c r="H40" s="48" t="e">
        <f t="shared" si="2"/>
        <v>#DIV/0!</v>
      </c>
      <c r="I40" s="5"/>
    </row>
    <row r="41" spans="1:9" ht="63.75">
      <c r="A41" s="9" t="s">
        <v>172</v>
      </c>
      <c r="B41" s="55"/>
      <c r="C41" s="48"/>
      <c r="D41" s="58"/>
      <c r="E41" s="58"/>
      <c r="F41" s="58">
        <f t="shared" si="0"/>
        <v>0</v>
      </c>
      <c r="G41" s="48" t="e">
        <f t="shared" si="1"/>
        <v>#DIV/0!</v>
      </c>
      <c r="H41" s="48" t="e">
        <f t="shared" si="2"/>
        <v>#DIV/0!</v>
      </c>
      <c r="I41" s="5"/>
    </row>
    <row r="42" spans="1:9" ht="76.5">
      <c r="A42" s="9" t="s">
        <v>173</v>
      </c>
      <c r="B42" s="55">
        <v>670</v>
      </c>
      <c r="C42" s="55"/>
      <c r="D42" s="58">
        <v>672.686</v>
      </c>
      <c r="E42" s="58">
        <v>2198.9</v>
      </c>
      <c r="F42" s="58">
        <f t="shared" si="0"/>
        <v>-1526.214</v>
      </c>
      <c r="G42" s="48">
        <f t="shared" si="1"/>
        <v>100.40089552238807</v>
      </c>
      <c r="H42" s="48" t="e">
        <f t="shared" si="2"/>
        <v>#DIV/0!</v>
      </c>
      <c r="I42" s="5"/>
    </row>
    <row r="43" spans="1:9" ht="38.25">
      <c r="A43" s="9" t="s">
        <v>174</v>
      </c>
      <c r="B43" s="55">
        <v>635.4</v>
      </c>
      <c r="C43" s="55"/>
      <c r="D43" s="58">
        <v>711.335</v>
      </c>
      <c r="E43" s="58">
        <v>104.3</v>
      </c>
      <c r="F43" s="58">
        <f t="shared" si="0"/>
        <v>607.0350000000001</v>
      </c>
      <c r="G43" s="48">
        <f t="shared" si="1"/>
        <v>111.9507396915329</v>
      </c>
      <c r="H43" s="48" t="e">
        <f t="shared" si="2"/>
        <v>#DIV/0!</v>
      </c>
      <c r="I43" s="5"/>
    </row>
    <row r="44" spans="1:9" s="16" customFormat="1" ht="51">
      <c r="A44" s="18" t="s">
        <v>106</v>
      </c>
      <c r="B44" s="75">
        <v>8</v>
      </c>
      <c r="C44" s="75"/>
      <c r="D44" s="58">
        <v>9.088</v>
      </c>
      <c r="E44" s="59">
        <v>7.1</v>
      </c>
      <c r="F44" s="58">
        <f t="shared" si="0"/>
        <v>1.9879999999999995</v>
      </c>
      <c r="G44" s="48">
        <f t="shared" si="1"/>
        <v>113.6</v>
      </c>
      <c r="H44" s="48" t="e">
        <f t="shared" si="2"/>
        <v>#DIV/0!</v>
      </c>
      <c r="I44" s="17"/>
    </row>
    <row r="45" spans="1:9" ht="51">
      <c r="A45" s="9" t="s">
        <v>101</v>
      </c>
      <c r="B45" s="55">
        <v>2</v>
      </c>
      <c r="C45" s="55"/>
      <c r="D45" s="58">
        <v>3.25</v>
      </c>
      <c r="E45" s="58">
        <v>2.6</v>
      </c>
      <c r="F45" s="58">
        <f t="shared" si="0"/>
        <v>0.6499999999999999</v>
      </c>
      <c r="G45" s="48">
        <f t="shared" si="1"/>
        <v>162.5</v>
      </c>
      <c r="H45" s="48" t="e">
        <f t="shared" si="2"/>
        <v>#DIV/0!</v>
      </c>
      <c r="I45" s="5"/>
    </row>
    <row r="46" spans="1:9" ht="51">
      <c r="A46" s="9" t="s">
        <v>99</v>
      </c>
      <c r="B46" s="55">
        <v>30</v>
      </c>
      <c r="C46" s="55"/>
      <c r="D46" s="58">
        <v>36.2</v>
      </c>
      <c r="E46" s="58">
        <v>15.5</v>
      </c>
      <c r="F46" s="58">
        <f t="shared" si="0"/>
        <v>20.700000000000003</v>
      </c>
      <c r="G46" s="48">
        <f t="shared" si="1"/>
        <v>120.66666666666667</v>
      </c>
      <c r="H46" s="48" t="e">
        <f t="shared" si="2"/>
        <v>#DIV/0!</v>
      </c>
      <c r="I46" s="5"/>
    </row>
    <row r="47" spans="1:9" ht="63.75" hidden="1">
      <c r="A47" s="9" t="s">
        <v>98</v>
      </c>
      <c r="B47" s="55"/>
      <c r="C47" s="55"/>
      <c r="D47" s="58"/>
      <c r="E47" s="58"/>
      <c r="F47" s="58">
        <f t="shared" si="0"/>
        <v>0</v>
      </c>
      <c r="G47" s="48" t="e">
        <f t="shared" si="1"/>
        <v>#DIV/0!</v>
      </c>
      <c r="H47" s="48" t="e">
        <f t="shared" si="2"/>
        <v>#DIV/0!</v>
      </c>
      <c r="I47" s="5"/>
    </row>
    <row r="48" spans="1:9" ht="51" hidden="1">
      <c r="A48" s="9" t="s">
        <v>391</v>
      </c>
      <c r="B48" s="55"/>
      <c r="C48" s="55"/>
      <c r="D48" s="58"/>
      <c r="E48" s="58"/>
      <c r="F48" s="58">
        <f>D48-E48</f>
        <v>0</v>
      </c>
      <c r="G48" s="48" t="e">
        <f t="shared" si="1"/>
        <v>#DIV/0!</v>
      </c>
      <c r="H48" s="48" t="e">
        <f t="shared" si="2"/>
        <v>#DIV/0!</v>
      </c>
      <c r="I48" s="5"/>
    </row>
    <row r="49" spans="1:9" ht="25.5" hidden="1">
      <c r="A49" s="9" t="s">
        <v>338</v>
      </c>
      <c r="B49" s="55"/>
      <c r="C49" s="55"/>
      <c r="D49" s="58"/>
      <c r="E49" s="58"/>
      <c r="F49" s="58">
        <f t="shared" si="0"/>
        <v>0</v>
      </c>
      <c r="G49" s="48" t="e">
        <f t="shared" si="1"/>
        <v>#DIV/0!</v>
      </c>
      <c r="H49" s="48" t="e">
        <f t="shared" si="2"/>
        <v>#DIV/0!</v>
      </c>
      <c r="I49" s="5"/>
    </row>
    <row r="50" spans="1:9" ht="25.5">
      <c r="A50" s="9" t="s">
        <v>339</v>
      </c>
      <c r="B50" s="55">
        <v>45</v>
      </c>
      <c r="C50" s="55"/>
      <c r="D50" s="58">
        <v>45</v>
      </c>
      <c r="E50" s="58">
        <v>17</v>
      </c>
      <c r="F50" s="58">
        <f t="shared" si="0"/>
        <v>28</v>
      </c>
      <c r="G50" s="48">
        <f t="shared" si="1"/>
        <v>100</v>
      </c>
      <c r="H50" s="48" t="e">
        <f t="shared" si="2"/>
        <v>#DIV/0!</v>
      </c>
      <c r="I50" s="5"/>
    </row>
    <row r="51" spans="1:9" ht="25.5">
      <c r="A51" s="9" t="s">
        <v>21</v>
      </c>
      <c r="B51" s="55">
        <v>12</v>
      </c>
      <c r="C51" s="55"/>
      <c r="D51" s="58">
        <v>14.5</v>
      </c>
      <c r="E51" s="58">
        <v>4.5</v>
      </c>
      <c r="F51" s="58">
        <f t="shared" si="0"/>
        <v>10</v>
      </c>
      <c r="G51" s="48">
        <f t="shared" si="1"/>
        <v>120.83333333333333</v>
      </c>
      <c r="H51" s="48" t="e">
        <f t="shared" si="2"/>
        <v>#DIV/0!</v>
      </c>
      <c r="I51" s="5"/>
    </row>
    <row r="52" spans="1:9" ht="38.25">
      <c r="A52" s="9" t="s">
        <v>189</v>
      </c>
      <c r="B52" s="55">
        <v>4</v>
      </c>
      <c r="C52" s="55"/>
      <c r="D52" s="58">
        <v>4</v>
      </c>
      <c r="E52" s="58">
        <v>17.1</v>
      </c>
      <c r="F52" s="58"/>
      <c r="G52" s="48">
        <f t="shared" si="1"/>
        <v>100</v>
      </c>
      <c r="H52" s="48" t="e">
        <f t="shared" si="2"/>
        <v>#DIV/0!</v>
      </c>
      <c r="I52" s="23"/>
    </row>
    <row r="53" spans="1:8" ht="25.5">
      <c r="A53" s="9" t="s">
        <v>304</v>
      </c>
      <c r="B53" s="48"/>
      <c r="C53" s="48"/>
      <c r="D53" s="58"/>
      <c r="E53" s="58"/>
      <c r="F53" s="66">
        <f>D53-E53</f>
        <v>0</v>
      </c>
      <c r="G53" s="48" t="e">
        <f t="shared" si="1"/>
        <v>#DIV/0!</v>
      </c>
      <c r="H53" s="48" t="e">
        <f t="shared" si="2"/>
        <v>#DIV/0!</v>
      </c>
    </row>
    <row r="54" spans="1:9" ht="38.25">
      <c r="A54" s="9" t="s">
        <v>100</v>
      </c>
      <c r="B54" s="55">
        <v>8</v>
      </c>
      <c r="C54" s="55"/>
      <c r="D54" s="58">
        <v>8</v>
      </c>
      <c r="E54" s="58"/>
      <c r="F54" s="58"/>
      <c r="G54" s="48">
        <f t="shared" si="1"/>
        <v>100</v>
      </c>
      <c r="H54" s="48" t="e">
        <f t="shared" si="2"/>
        <v>#DIV/0!</v>
      </c>
      <c r="I54" s="5"/>
    </row>
    <row r="55" spans="1:9" ht="51">
      <c r="A55" s="9" t="s">
        <v>302</v>
      </c>
      <c r="B55" s="55"/>
      <c r="C55" s="55"/>
      <c r="D55" s="58"/>
      <c r="E55" s="58"/>
      <c r="F55" s="58">
        <f t="shared" si="0"/>
        <v>0</v>
      </c>
      <c r="G55" s="48" t="e">
        <f t="shared" si="1"/>
        <v>#DIV/0!</v>
      </c>
      <c r="H55" s="48" t="e">
        <f t="shared" si="2"/>
        <v>#DIV/0!</v>
      </c>
      <c r="I55" s="5"/>
    </row>
    <row r="56" spans="1:9" ht="51">
      <c r="A56" s="9" t="s">
        <v>213</v>
      </c>
      <c r="B56" s="55"/>
      <c r="C56" s="55"/>
      <c r="D56" s="58"/>
      <c r="E56" s="58">
        <v>10</v>
      </c>
      <c r="F56" s="58"/>
      <c r="G56" s="48" t="e">
        <f t="shared" si="1"/>
        <v>#DIV/0!</v>
      </c>
      <c r="H56" s="48" t="e">
        <f t="shared" si="2"/>
        <v>#DIV/0!</v>
      </c>
      <c r="I56" s="5"/>
    </row>
    <row r="57" spans="1:9" ht="38.25">
      <c r="A57" s="9" t="s">
        <v>303</v>
      </c>
      <c r="B57" s="55">
        <v>40</v>
      </c>
      <c r="C57" s="55"/>
      <c r="D57" s="58">
        <v>40</v>
      </c>
      <c r="E57" s="58">
        <v>10</v>
      </c>
      <c r="F57" s="58">
        <f>D57-E57</f>
        <v>30</v>
      </c>
      <c r="G57" s="48">
        <f t="shared" si="1"/>
        <v>100</v>
      </c>
      <c r="H57" s="48" t="e">
        <f t="shared" si="2"/>
        <v>#DIV/0!</v>
      </c>
      <c r="I57" s="5"/>
    </row>
    <row r="58" spans="1:9" ht="25.5">
      <c r="A58" s="9" t="s">
        <v>190</v>
      </c>
      <c r="B58" s="55">
        <v>2</v>
      </c>
      <c r="C58" s="55"/>
      <c r="D58" s="58">
        <v>2.02</v>
      </c>
      <c r="E58" s="58"/>
      <c r="F58" s="58"/>
      <c r="G58" s="48">
        <f t="shared" si="1"/>
        <v>101</v>
      </c>
      <c r="H58" s="48" t="e">
        <f t="shared" si="2"/>
        <v>#DIV/0!</v>
      </c>
      <c r="I58" s="5"/>
    </row>
    <row r="59" spans="1:9" ht="25.5">
      <c r="A59" s="9" t="s">
        <v>20</v>
      </c>
      <c r="B59" s="55">
        <v>75</v>
      </c>
      <c r="C59" s="55"/>
      <c r="D59" s="58">
        <v>92.3</v>
      </c>
      <c r="E59" s="58">
        <v>62.9</v>
      </c>
      <c r="F59" s="58">
        <f>D59-E59</f>
        <v>29.4</v>
      </c>
      <c r="G59" s="48">
        <f t="shared" si="1"/>
        <v>123.06666666666666</v>
      </c>
      <c r="H59" s="48" t="e">
        <f t="shared" si="2"/>
        <v>#DIV/0!</v>
      </c>
      <c r="I59" s="5"/>
    </row>
    <row r="60" spans="1:9" ht="38.25">
      <c r="A60" s="9" t="s">
        <v>188</v>
      </c>
      <c r="B60" s="55">
        <v>20</v>
      </c>
      <c r="C60" s="55"/>
      <c r="D60" s="58">
        <v>20</v>
      </c>
      <c r="E60" s="58"/>
      <c r="F60" s="58"/>
      <c r="G60" s="48">
        <f t="shared" si="1"/>
        <v>100</v>
      </c>
      <c r="H60" s="48" t="e">
        <f t="shared" si="2"/>
        <v>#DIV/0!</v>
      </c>
      <c r="I60" s="5"/>
    </row>
    <row r="61" spans="1:9" ht="25.5">
      <c r="A61" s="9" t="s">
        <v>108</v>
      </c>
      <c r="B61" s="55">
        <v>3</v>
      </c>
      <c r="C61" s="55"/>
      <c r="D61" s="58">
        <v>3.01</v>
      </c>
      <c r="E61" s="58"/>
      <c r="F61" s="58"/>
      <c r="G61" s="48">
        <f t="shared" si="1"/>
        <v>100.33333333333331</v>
      </c>
      <c r="H61" s="48" t="e">
        <f t="shared" si="2"/>
        <v>#DIV/0!</v>
      </c>
      <c r="I61" s="5"/>
    </row>
    <row r="62" spans="1:9" ht="38.25">
      <c r="A62" s="9" t="s">
        <v>166</v>
      </c>
      <c r="B62" s="55">
        <v>15</v>
      </c>
      <c r="C62" s="55"/>
      <c r="D62" s="58">
        <v>1</v>
      </c>
      <c r="E62" s="58">
        <v>24</v>
      </c>
      <c r="F62" s="58">
        <f t="shared" si="0"/>
        <v>-23</v>
      </c>
      <c r="G62" s="48">
        <f t="shared" si="1"/>
        <v>6.666666666666667</v>
      </c>
      <c r="H62" s="48" t="e">
        <f t="shared" si="2"/>
        <v>#DIV/0!</v>
      </c>
      <c r="I62" s="82"/>
    </row>
    <row r="63" spans="1:9" ht="38.25">
      <c r="A63" s="9" t="s">
        <v>113</v>
      </c>
      <c r="B63" s="55">
        <v>51</v>
      </c>
      <c r="C63" s="55"/>
      <c r="D63" s="58">
        <v>57</v>
      </c>
      <c r="E63" s="58">
        <v>134</v>
      </c>
      <c r="F63" s="58">
        <f t="shared" si="0"/>
        <v>-77</v>
      </c>
      <c r="G63" s="48">
        <f t="shared" si="1"/>
        <v>111.76470588235294</v>
      </c>
      <c r="H63" s="48" t="e">
        <f t="shared" si="2"/>
        <v>#DIV/0!</v>
      </c>
      <c r="I63" s="5"/>
    </row>
    <row r="64" spans="1:9" ht="38.25">
      <c r="A64" s="9" t="s">
        <v>411</v>
      </c>
      <c r="B64" s="55"/>
      <c r="C64" s="55"/>
      <c r="D64" s="58"/>
      <c r="E64" s="58"/>
      <c r="F64" s="58">
        <f t="shared" si="0"/>
        <v>0</v>
      </c>
      <c r="G64" s="48" t="e">
        <f t="shared" si="1"/>
        <v>#DIV/0!</v>
      </c>
      <c r="H64" s="48" t="e">
        <f t="shared" si="2"/>
        <v>#DIV/0!</v>
      </c>
      <c r="I64" s="5"/>
    </row>
    <row r="65" spans="1:9" ht="38.25">
      <c r="A65" s="9" t="s">
        <v>122</v>
      </c>
      <c r="B65" s="55">
        <v>185</v>
      </c>
      <c r="C65" s="55"/>
      <c r="D65" s="58">
        <v>234.163</v>
      </c>
      <c r="E65" s="58">
        <v>159.7</v>
      </c>
      <c r="F65" s="58">
        <f t="shared" si="0"/>
        <v>74.46300000000002</v>
      </c>
      <c r="G65" s="48">
        <f t="shared" si="1"/>
        <v>126.57459459459459</v>
      </c>
      <c r="H65" s="48" t="e">
        <f t="shared" si="2"/>
        <v>#DIV/0!</v>
      </c>
      <c r="I65" s="5"/>
    </row>
    <row r="66" spans="1:9" ht="38.25">
      <c r="A66" s="9" t="s">
        <v>123</v>
      </c>
      <c r="B66" s="55">
        <v>126</v>
      </c>
      <c r="C66" s="55"/>
      <c r="D66" s="58">
        <v>143.84</v>
      </c>
      <c r="E66" s="58">
        <v>203.7</v>
      </c>
      <c r="F66" s="58">
        <f t="shared" si="0"/>
        <v>-59.859999999999985</v>
      </c>
      <c r="G66" s="48">
        <f t="shared" si="1"/>
        <v>114.15873015873017</v>
      </c>
      <c r="H66" s="48" t="e">
        <f t="shared" si="2"/>
        <v>#DIV/0!</v>
      </c>
      <c r="I66" s="5"/>
    </row>
    <row r="67" spans="1:9" ht="38.25">
      <c r="A67" s="9" t="s">
        <v>157</v>
      </c>
      <c r="B67" s="55">
        <v>1</v>
      </c>
      <c r="C67" s="55"/>
      <c r="D67" s="58">
        <v>1</v>
      </c>
      <c r="E67" s="58"/>
      <c r="F67" s="58"/>
      <c r="G67" s="48">
        <f t="shared" si="1"/>
        <v>100</v>
      </c>
      <c r="H67" s="48" t="e">
        <f t="shared" si="2"/>
        <v>#DIV/0!</v>
      </c>
      <c r="I67" s="5"/>
    </row>
    <row r="68" spans="1:9" ht="38.25">
      <c r="A68" s="9" t="s">
        <v>124</v>
      </c>
      <c r="B68" s="55">
        <v>5</v>
      </c>
      <c r="C68" s="55"/>
      <c r="D68" s="58">
        <v>3.5</v>
      </c>
      <c r="E68" s="58">
        <v>4.1</v>
      </c>
      <c r="F68" s="58">
        <f t="shared" si="0"/>
        <v>-0.5999999999999996</v>
      </c>
      <c r="G68" s="48">
        <f t="shared" si="1"/>
        <v>70</v>
      </c>
      <c r="H68" s="48" t="e">
        <f t="shared" si="2"/>
        <v>#DIV/0!</v>
      </c>
      <c r="I68" s="5"/>
    </row>
    <row r="69" spans="1:9" ht="38.25">
      <c r="A69" s="9" t="s">
        <v>377</v>
      </c>
      <c r="B69" s="55"/>
      <c r="C69" s="55"/>
      <c r="D69" s="58"/>
      <c r="E69" s="58"/>
      <c r="F69" s="58">
        <f t="shared" si="0"/>
        <v>0</v>
      </c>
      <c r="G69" s="48" t="e">
        <f t="shared" si="1"/>
        <v>#DIV/0!</v>
      </c>
      <c r="H69" s="48" t="e">
        <f t="shared" si="2"/>
        <v>#DIV/0!</v>
      </c>
      <c r="I69" s="5"/>
    </row>
    <row r="70" spans="1:9" ht="38.25">
      <c r="A70" s="9" t="s">
        <v>125</v>
      </c>
      <c r="B70" s="55">
        <v>10</v>
      </c>
      <c r="C70" s="55"/>
      <c r="D70" s="58">
        <v>12.112</v>
      </c>
      <c r="E70" s="58">
        <v>21.9</v>
      </c>
      <c r="F70" s="58">
        <f t="shared" si="0"/>
        <v>-9.787999999999998</v>
      </c>
      <c r="G70" s="48">
        <f t="shared" si="1"/>
        <v>121.12</v>
      </c>
      <c r="H70" s="48" t="e">
        <f t="shared" si="2"/>
        <v>#DIV/0!</v>
      </c>
      <c r="I70" s="5"/>
    </row>
    <row r="71" spans="1:9" ht="25.5">
      <c r="A71" s="9" t="s">
        <v>198</v>
      </c>
      <c r="B71" s="55"/>
      <c r="C71" s="55"/>
      <c r="D71" s="58"/>
      <c r="E71" s="58"/>
      <c r="F71" s="58"/>
      <c r="G71" s="48" t="e">
        <f t="shared" si="1"/>
        <v>#DIV/0!</v>
      </c>
      <c r="H71" s="48" t="e">
        <f t="shared" si="2"/>
        <v>#DIV/0!</v>
      </c>
      <c r="I71" s="5"/>
    </row>
    <row r="72" spans="1:9" ht="25.5">
      <c r="A72" s="9" t="s">
        <v>263</v>
      </c>
      <c r="B72" s="55"/>
      <c r="C72" s="55"/>
      <c r="D72" s="58"/>
      <c r="E72" s="58"/>
      <c r="F72" s="58">
        <f t="shared" si="0"/>
        <v>0</v>
      </c>
      <c r="G72" s="48" t="e">
        <f t="shared" si="1"/>
        <v>#DIV/0!</v>
      </c>
      <c r="H72" s="48" t="e">
        <f t="shared" si="2"/>
        <v>#DIV/0!</v>
      </c>
      <c r="I72" s="5"/>
    </row>
    <row r="73" spans="1:9" ht="25.5">
      <c r="A73" s="9" t="s">
        <v>262</v>
      </c>
      <c r="B73" s="55">
        <v>6</v>
      </c>
      <c r="C73" s="55"/>
      <c r="D73" s="58">
        <v>6.65</v>
      </c>
      <c r="E73" s="58"/>
      <c r="F73" s="58"/>
      <c r="G73" s="48">
        <f t="shared" si="1"/>
        <v>110.83333333333334</v>
      </c>
      <c r="H73" s="48" t="e">
        <f t="shared" si="2"/>
        <v>#DIV/0!</v>
      </c>
      <c r="I73" s="5"/>
    </row>
    <row r="74" spans="1:9" ht="25.5">
      <c r="A74" s="9" t="s">
        <v>197</v>
      </c>
      <c r="B74" s="55"/>
      <c r="C74" s="55"/>
      <c r="D74" s="58">
        <v>0.001</v>
      </c>
      <c r="E74" s="58">
        <v>6.5</v>
      </c>
      <c r="F74" s="58">
        <f t="shared" si="0"/>
        <v>-6.499</v>
      </c>
      <c r="G74" s="48" t="e">
        <f t="shared" si="1"/>
        <v>#DIV/0!</v>
      </c>
      <c r="H74" s="48" t="e">
        <f t="shared" si="2"/>
        <v>#DIV/0!</v>
      </c>
      <c r="I74" s="5"/>
    </row>
    <row r="75" spans="1:9" ht="25.5" hidden="1">
      <c r="A75" s="9" t="s">
        <v>55</v>
      </c>
      <c r="B75" s="48"/>
      <c r="C75" s="48"/>
      <c r="D75" s="58"/>
      <c r="E75" s="58"/>
      <c r="F75" s="58">
        <f t="shared" si="0"/>
        <v>0</v>
      </c>
      <c r="G75" s="48" t="e">
        <f>D75/B75*100</f>
        <v>#DIV/0!</v>
      </c>
      <c r="H75" s="48" t="e">
        <f>D75/C75*100</f>
        <v>#DIV/0!</v>
      </c>
      <c r="I75" s="5"/>
    </row>
    <row r="76" spans="1:9" ht="15">
      <c r="A76" s="11" t="s">
        <v>135</v>
      </c>
      <c r="B76" s="50">
        <f>SUM(B10:B75)</f>
        <v>31277.00000000001</v>
      </c>
      <c r="C76" s="50">
        <f>SUM(C10:C75)</f>
        <v>0</v>
      </c>
      <c r="D76" s="50">
        <f>SUM(D10:D75)</f>
        <v>32776.560999999994</v>
      </c>
      <c r="E76" s="50">
        <f>SUM(E10:E75)</f>
        <v>30815.399999999994</v>
      </c>
      <c r="F76" s="60">
        <f t="shared" si="0"/>
        <v>1961.161</v>
      </c>
      <c r="G76" s="50">
        <f>D76/B76*100</f>
        <v>104.79445279278698</v>
      </c>
      <c r="H76" s="50" t="e">
        <f>D76/C76*100</f>
        <v>#DIV/0!</v>
      </c>
      <c r="I76" s="14"/>
    </row>
    <row r="77" spans="1:9" ht="38.25">
      <c r="A77" s="9" t="s">
        <v>180</v>
      </c>
      <c r="B77" s="55">
        <v>611</v>
      </c>
      <c r="C77" s="48"/>
      <c r="D77" s="48">
        <v>611.34</v>
      </c>
      <c r="E77" s="48">
        <v>510.1</v>
      </c>
      <c r="F77" s="58">
        <f t="shared" si="0"/>
        <v>101.24000000000001</v>
      </c>
      <c r="G77" s="48">
        <f>D77/B77*100</f>
        <v>100.0556464811784</v>
      </c>
      <c r="H77" s="48" t="e">
        <f>D77/C77*100</f>
        <v>#DIV/0!</v>
      </c>
      <c r="I77" s="81"/>
    </row>
    <row r="78" spans="1:9" ht="38.25">
      <c r="A78" s="9" t="s">
        <v>181</v>
      </c>
      <c r="B78" s="55">
        <v>9313.3</v>
      </c>
      <c r="C78" s="48"/>
      <c r="D78" s="48">
        <v>9639.23</v>
      </c>
      <c r="E78" s="48">
        <v>8513.2</v>
      </c>
      <c r="F78" s="58">
        <f t="shared" si="0"/>
        <v>1126.0299999999988</v>
      </c>
      <c r="G78" s="48">
        <f aca="true" t="shared" si="3" ref="G78:G83">D78/B78*100</f>
        <v>103.49961882469157</v>
      </c>
      <c r="H78" s="48" t="e">
        <f aca="true" t="shared" si="4" ref="H78:H83">D78/C78*100</f>
        <v>#DIV/0!</v>
      </c>
      <c r="I78" s="5"/>
    </row>
    <row r="79" spans="1:9" ht="38.25">
      <c r="A79" s="9" t="s">
        <v>170</v>
      </c>
      <c r="B79" s="55">
        <v>398.3</v>
      </c>
      <c r="C79" s="48"/>
      <c r="D79" s="48">
        <v>236.153</v>
      </c>
      <c r="E79" s="48">
        <v>384.4</v>
      </c>
      <c r="F79" s="73">
        <f t="shared" si="0"/>
        <v>-148.24699999999999</v>
      </c>
      <c r="G79" s="48">
        <f t="shared" si="3"/>
        <v>59.290233492342445</v>
      </c>
      <c r="H79" s="48" t="e">
        <f t="shared" si="4"/>
        <v>#DIV/0!</v>
      </c>
      <c r="I79" s="5"/>
    </row>
    <row r="80" spans="1:9" ht="38.25">
      <c r="A80" s="9" t="s">
        <v>175</v>
      </c>
      <c r="B80" s="55">
        <v>72</v>
      </c>
      <c r="C80" s="48"/>
      <c r="D80" s="48">
        <v>72.06</v>
      </c>
      <c r="E80" s="61">
        <v>61</v>
      </c>
      <c r="F80" s="58">
        <f>D80-E80</f>
        <v>11.060000000000002</v>
      </c>
      <c r="G80" s="48">
        <f t="shared" si="3"/>
        <v>100.08333333333334</v>
      </c>
      <c r="H80" s="48" t="e">
        <f t="shared" si="4"/>
        <v>#DIV/0!</v>
      </c>
      <c r="I80" s="5"/>
    </row>
    <row r="81" spans="1:9" ht="38.25">
      <c r="A81" s="9" t="s">
        <v>171</v>
      </c>
      <c r="B81" s="55">
        <v>949.3</v>
      </c>
      <c r="C81" s="48"/>
      <c r="D81" s="48">
        <v>1072.921</v>
      </c>
      <c r="E81" s="48">
        <v>727.5</v>
      </c>
      <c r="F81" s="73">
        <f t="shared" si="0"/>
        <v>345.42100000000005</v>
      </c>
      <c r="G81" s="48">
        <f t="shared" si="3"/>
        <v>113.02233224481198</v>
      </c>
      <c r="H81" s="48" t="e">
        <f t="shared" si="4"/>
        <v>#DIV/0!</v>
      </c>
      <c r="I81" s="5"/>
    </row>
    <row r="82" spans="1:9" ht="25.5">
      <c r="A82" s="9" t="s">
        <v>107</v>
      </c>
      <c r="B82" s="55"/>
      <c r="C82" s="48"/>
      <c r="D82" s="48">
        <v>2.129</v>
      </c>
      <c r="E82" s="61"/>
      <c r="F82" s="73"/>
      <c r="G82" s="48" t="e">
        <f t="shared" si="3"/>
        <v>#DIV/0!</v>
      </c>
      <c r="H82" s="48" t="e">
        <f t="shared" si="4"/>
        <v>#DIV/0!</v>
      </c>
      <c r="I82" s="81"/>
    </row>
    <row r="83" spans="1:9" ht="25.5">
      <c r="A83" s="9" t="s">
        <v>93</v>
      </c>
      <c r="B83" s="55">
        <v>688.4</v>
      </c>
      <c r="C83" s="48"/>
      <c r="D83" s="48">
        <v>837.473</v>
      </c>
      <c r="E83" s="61"/>
      <c r="F83" s="73"/>
      <c r="G83" s="48">
        <f t="shared" si="3"/>
        <v>121.65499709471237</v>
      </c>
      <c r="H83" s="48" t="e">
        <f t="shared" si="4"/>
        <v>#DIV/0!</v>
      </c>
      <c r="I83" s="5"/>
    </row>
    <row r="84" spans="1:9" ht="15">
      <c r="A84" s="11" t="s">
        <v>136</v>
      </c>
      <c r="B84" s="50">
        <f>SUM(B77:B83)</f>
        <v>12032.299999999997</v>
      </c>
      <c r="C84" s="50">
        <f>SUM(C77:C83)</f>
        <v>0</v>
      </c>
      <c r="D84" s="50">
        <f>SUM(D77:D83)</f>
        <v>12471.306</v>
      </c>
      <c r="E84" s="50">
        <f>SUM(E77:E83)</f>
        <v>10196.2</v>
      </c>
      <c r="F84" s="60">
        <f t="shared" si="0"/>
        <v>2275.1059999999998</v>
      </c>
      <c r="G84" s="50">
        <f>D84/B84*100</f>
        <v>103.64856261895068</v>
      </c>
      <c r="H84" s="50" t="e">
        <f>D84/C84*100</f>
        <v>#DIV/0!</v>
      </c>
      <c r="I84" s="14"/>
    </row>
    <row r="85" spans="1:9" ht="15">
      <c r="A85" s="11" t="s">
        <v>128</v>
      </c>
      <c r="B85" s="50">
        <f>B84+B76</f>
        <v>43309.30000000001</v>
      </c>
      <c r="C85" s="50">
        <f>C84+C76</f>
        <v>0</v>
      </c>
      <c r="D85" s="50">
        <f>D84+D76</f>
        <v>45247.867</v>
      </c>
      <c r="E85" s="50">
        <f>E84+E76</f>
        <v>41011.59999999999</v>
      </c>
      <c r="F85" s="60">
        <f t="shared" si="0"/>
        <v>4236.267000000007</v>
      </c>
      <c r="G85" s="50">
        <f>D85/B85*100</f>
        <v>104.47609866702992</v>
      </c>
      <c r="H85" s="50" t="e">
        <f>D85/C85*100</f>
        <v>#DIV/0!</v>
      </c>
      <c r="I85" s="14"/>
    </row>
    <row r="86" spans="1:9" ht="25.5">
      <c r="A86" s="9" t="s">
        <v>169</v>
      </c>
      <c r="B86" s="55">
        <v>38752</v>
      </c>
      <c r="C86" s="48"/>
      <c r="D86" s="57">
        <v>38752</v>
      </c>
      <c r="E86" s="48"/>
      <c r="F86" s="48"/>
      <c r="G86" s="48">
        <f>D86/B86*100</f>
        <v>100</v>
      </c>
      <c r="H86" s="48" t="e">
        <f>D86/C86*100</f>
        <v>#DIV/0!</v>
      </c>
      <c r="I86" s="5"/>
    </row>
    <row r="87" spans="1:9" ht="38.25" hidden="1">
      <c r="A87" s="9" t="s">
        <v>12</v>
      </c>
      <c r="B87" s="55"/>
      <c r="C87" s="48"/>
      <c r="D87" s="48"/>
      <c r="E87" s="48"/>
      <c r="F87" s="48"/>
      <c r="G87" s="48" t="e">
        <f aca="true" t="shared" si="5" ref="G87:G141">D87/B87*100</f>
        <v>#DIV/0!</v>
      </c>
      <c r="H87" s="48" t="e">
        <f aca="true" t="shared" si="6" ref="H87:H141">D87/C87*100</f>
        <v>#DIV/0!</v>
      </c>
      <c r="I87" s="5"/>
    </row>
    <row r="88" spans="1:9" ht="15" hidden="1">
      <c r="A88" s="9" t="s">
        <v>114</v>
      </c>
      <c r="B88" s="55"/>
      <c r="C88" s="48"/>
      <c r="D88" s="48"/>
      <c r="E88" s="48"/>
      <c r="F88" s="48"/>
      <c r="G88" s="48" t="e">
        <f t="shared" si="5"/>
        <v>#DIV/0!</v>
      </c>
      <c r="H88" s="48" t="e">
        <f t="shared" si="6"/>
        <v>#DIV/0!</v>
      </c>
      <c r="I88" s="5"/>
    </row>
    <row r="89" spans="1:9" ht="51" hidden="1">
      <c r="A89" s="9" t="s">
        <v>244</v>
      </c>
      <c r="B89" s="55"/>
      <c r="C89" s="48"/>
      <c r="D89" s="48"/>
      <c r="E89" s="48"/>
      <c r="F89" s="48"/>
      <c r="G89" s="48" t="e">
        <f t="shared" si="5"/>
        <v>#DIV/0!</v>
      </c>
      <c r="H89" s="48" t="e">
        <f t="shared" si="6"/>
        <v>#DIV/0!</v>
      </c>
      <c r="I89" s="5"/>
    </row>
    <row r="90" spans="1:9" ht="63.75" hidden="1">
      <c r="A90" s="9" t="s">
        <v>354</v>
      </c>
      <c r="B90" s="55"/>
      <c r="C90" s="48"/>
      <c r="D90" s="48"/>
      <c r="E90" s="48"/>
      <c r="F90" s="48"/>
      <c r="G90" s="48" t="e">
        <f t="shared" si="5"/>
        <v>#DIV/0!</v>
      </c>
      <c r="H90" s="48" t="e">
        <f t="shared" si="6"/>
        <v>#DIV/0!</v>
      </c>
      <c r="I90" s="5"/>
    </row>
    <row r="91" spans="1:9" ht="38.25" hidden="1">
      <c r="A91" s="9" t="s">
        <v>355</v>
      </c>
      <c r="B91" s="55"/>
      <c r="C91" s="48"/>
      <c r="D91" s="48"/>
      <c r="E91" s="48"/>
      <c r="F91" s="48"/>
      <c r="G91" s="48" t="e">
        <f t="shared" si="5"/>
        <v>#DIV/0!</v>
      </c>
      <c r="H91" s="48" t="e">
        <f t="shared" si="6"/>
        <v>#DIV/0!</v>
      </c>
      <c r="I91" s="5"/>
    </row>
    <row r="92" spans="1:9" ht="51" hidden="1">
      <c r="A92" s="9" t="s">
        <v>356</v>
      </c>
      <c r="B92" s="55"/>
      <c r="C92" s="48"/>
      <c r="D92" s="48"/>
      <c r="E92" s="48"/>
      <c r="F92" s="48"/>
      <c r="G92" s="48" t="e">
        <f t="shared" si="5"/>
        <v>#DIV/0!</v>
      </c>
      <c r="H92" s="48" t="e">
        <f t="shared" si="6"/>
        <v>#DIV/0!</v>
      </c>
      <c r="I92" s="5"/>
    </row>
    <row r="93" spans="1:9" ht="38.25">
      <c r="A93" s="9" t="s">
        <v>260</v>
      </c>
      <c r="B93" s="55">
        <v>2350.2</v>
      </c>
      <c r="C93" s="48"/>
      <c r="D93" s="48">
        <v>2350.2</v>
      </c>
      <c r="E93" s="48"/>
      <c r="F93" s="48"/>
      <c r="G93" s="48">
        <f t="shared" si="5"/>
        <v>100</v>
      </c>
      <c r="H93" s="48" t="e">
        <f t="shared" si="6"/>
        <v>#DIV/0!</v>
      </c>
      <c r="I93" s="5"/>
    </row>
    <row r="94" spans="1:9" ht="25.5">
      <c r="A94" s="9" t="s">
        <v>80</v>
      </c>
      <c r="B94" s="55">
        <v>290.484</v>
      </c>
      <c r="C94" s="48"/>
      <c r="D94" s="48">
        <v>290.484</v>
      </c>
      <c r="E94" s="48"/>
      <c r="F94" s="48"/>
      <c r="G94" s="48">
        <f t="shared" si="5"/>
        <v>100</v>
      </c>
      <c r="H94" s="48" t="e">
        <f t="shared" si="6"/>
        <v>#DIV/0!</v>
      </c>
      <c r="I94" s="5"/>
    </row>
    <row r="95" spans="1:9" ht="25.5">
      <c r="A95" s="9" t="s">
        <v>216</v>
      </c>
      <c r="B95" s="55">
        <v>1060.5</v>
      </c>
      <c r="C95" s="48"/>
      <c r="D95" s="48">
        <v>1060.5</v>
      </c>
      <c r="E95" s="48"/>
      <c r="F95" s="48"/>
      <c r="G95" s="48">
        <f t="shared" si="5"/>
        <v>100</v>
      </c>
      <c r="H95" s="48" t="e">
        <f t="shared" si="6"/>
        <v>#DIV/0!</v>
      </c>
      <c r="I95" s="5"/>
    </row>
    <row r="96" spans="1:9" ht="27.75" customHeight="1">
      <c r="A96" s="9" t="s">
        <v>217</v>
      </c>
      <c r="B96" s="55">
        <v>247.627</v>
      </c>
      <c r="C96" s="48"/>
      <c r="D96" s="48">
        <v>247.627</v>
      </c>
      <c r="E96" s="48"/>
      <c r="F96" s="48"/>
      <c r="G96" s="48">
        <f t="shared" si="5"/>
        <v>100</v>
      </c>
      <c r="H96" s="48" t="e">
        <f t="shared" si="6"/>
        <v>#DIV/0!</v>
      </c>
      <c r="I96" s="5"/>
    </row>
    <row r="97" spans="1:9" ht="76.5">
      <c r="A97" s="9" t="s">
        <v>191</v>
      </c>
      <c r="B97" s="55">
        <v>2803.648</v>
      </c>
      <c r="C97" s="48"/>
      <c r="D97" s="48">
        <v>841.094</v>
      </c>
      <c r="E97" s="48"/>
      <c r="F97" s="48"/>
      <c r="G97" s="48">
        <f t="shared" si="5"/>
        <v>29.99998573287374</v>
      </c>
      <c r="H97" s="48" t="e">
        <f t="shared" si="6"/>
        <v>#DIV/0!</v>
      </c>
      <c r="I97" s="5"/>
    </row>
    <row r="98" spans="1:9" ht="60.75" customHeight="1">
      <c r="A98" s="9" t="s">
        <v>192</v>
      </c>
      <c r="B98" s="55">
        <v>1302.752</v>
      </c>
      <c r="C98" s="48"/>
      <c r="D98" s="48">
        <v>390.826</v>
      </c>
      <c r="E98" s="48"/>
      <c r="F98" s="48"/>
      <c r="G98" s="48">
        <f t="shared" si="5"/>
        <v>30.000030704232273</v>
      </c>
      <c r="H98" s="48" t="e">
        <f t="shared" si="6"/>
        <v>#DIV/0!</v>
      </c>
      <c r="I98" s="5"/>
    </row>
    <row r="99" spans="1:9" ht="30.75" customHeight="1">
      <c r="A99" s="9" t="s">
        <v>200</v>
      </c>
      <c r="B99" s="55">
        <v>667</v>
      </c>
      <c r="C99" s="55"/>
      <c r="D99" s="55">
        <v>667</v>
      </c>
      <c r="E99" s="48"/>
      <c r="F99" s="48"/>
      <c r="G99" s="48">
        <f t="shared" si="5"/>
        <v>100</v>
      </c>
      <c r="H99" s="48" t="e">
        <f t="shared" si="6"/>
        <v>#DIV/0!</v>
      </c>
      <c r="I99" s="5"/>
    </row>
    <row r="100" spans="1:9" ht="30.75" customHeight="1">
      <c r="A100" s="9" t="s">
        <v>194</v>
      </c>
      <c r="B100" s="55">
        <v>3599.6</v>
      </c>
      <c r="C100" s="55"/>
      <c r="D100" s="55">
        <v>2458.873</v>
      </c>
      <c r="E100" s="48"/>
      <c r="F100" s="48"/>
      <c r="G100" s="48">
        <f t="shared" si="5"/>
        <v>68.30961773530393</v>
      </c>
      <c r="H100" s="48" t="e">
        <f t="shared" si="6"/>
        <v>#DIV/0!</v>
      </c>
      <c r="I100" s="5"/>
    </row>
    <row r="101" spans="1:9" s="16" customFormat="1" ht="25.5">
      <c r="A101" s="18" t="s">
        <v>35</v>
      </c>
      <c r="B101" s="55">
        <v>4043.7</v>
      </c>
      <c r="C101" s="57"/>
      <c r="D101" s="57">
        <v>4043.7</v>
      </c>
      <c r="E101" s="57"/>
      <c r="F101" s="57"/>
      <c r="G101" s="48">
        <f t="shared" si="5"/>
        <v>100</v>
      </c>
      <c r="H101" s="48" t="e">
        <f t="shared" si="6"/>
        <v>#DIV/0!</v>
      </c>
      <c r="I101" s="14"/>
    </row>
    <row r="102" spans="1:9" s="16" customFormat="1" ht="25.5">
      <c r="A102" s="18" t="s">
        <v>36</v>
      </c>
      <c r="B102" s="55">
        <v>18114.2</v>
      </c>
      <c r="C102" s="57"/>
      <c r="D102" s="57">
        <v>18114.18</v>
      </c>
      <c r="E102" s="57"/>
      <c r="F102" s="57"/>
      <c r="G102" s="48">
        <f t="shared" si="5"/>
        <v>99.99988958938292</v>
      </c>
      <c r="H102" s="48" t="e">
        <f t="shared" si="6"/>
        <v>#DIV/0!</v>
      </c>
      <c r="I102" s="17"/>
    </row>
    <row r="103" spans="1:9" ht="25.5">
      <c r="A103" s="9" t="s">
        <v>23</v>
      </c>
      <c r="B103" s="55">
        <v>14972.001</v>
      </c>
      <c r="C103" s="48"/>
      <c r="D103" s="48">
        <v>14910.687</v>
      </c>
      <c r="E103" s="48"/>
      <c r="F103" s="48"/>
      <c r="G103" s="48">
        <f t="shared" si="5"/>
        <v>99.59047558172084</v>
      </c>
      <c r="H103" s="48" t="e">
        <f t="shared" si="6"/>
        <v>#DIV/0!</v>
      </c>
      <c r="I103" s="5"/>
    </row>
    <row r="104" spans="1:9" ht="25.5">
      <c r="A104" s="9" t="s">
        <v>22</v>
      </c>
      <c r="B104" s="55">
        <v>600</v>
      </c>
      <c r="C104" s="48"/>
      <c r="D104" s="48">
        <v>600</v>
      </c>
      <c r="E104" s="48"/>
      <c r="F104" s="48"/>
      <c r="G104" s="48">
        <f t="shared" si="5"/>
        <v>100</v>
      </c>
      <c r="H104" s="48" t="e">
        <f t="shared" si="6"/>
        <v>#DIV/0!</v>
      </c>
      <c r="I104" s="5"/>
    </row>
    <row r="105" spans="1:9" ht="28.5" customHeight="1">
      <c r="A105" s="9" t="s">
        <v>34</v>
      </c>
      <c r="B105" s="55">
        <v>23924.637</v>
      </c>
      <c r="C105" s="48"/>
      <c r="D105" s="48">
        <v>23011.509</v>
      </c>
      <c r="E105" s="48"/>
      <c r="F105" s="48"/>
      <c r="G105" s="48">
        <f t="shared" si="5"/>
        <v>96.18331513243022</v>
      </c>
      <c r="H105" s="48" t="e">
        <f t="shared" si="6"/>
        <v>#DIV/0!</v>
      </c>
      <c r="I105" s="5"/>
    </row>
    <row r="106" spans="1:9" ht="25.5" hidden="1">
      <c r="A106" s="9" t="s">
        <v>167</v>
      </c>
      <c r="B106" s="55"/>
      <c r="C106" s="48"/>
      <c r="D106" s="48"/>
      <c r="E106" s="48"/>
      <c r="F106" s="48"/>
      <c r="G106" s="48" t="e">
        <f t="shared" si="5"/>
        <v>#DIV/0!</v>
      </c>
      <c r="H106" s="48" t="e">
        <f t="shared" si="6"/>
        <v>#DIV/0!</v>
      </c>
      <c r="I106" s="5"/>
    </row>
    <row r="107" spans="1:9" s="16" customFormat="1" ht="25.5">
      <c r="A107" s="18" t="s">
        <v>18</v>
      </c>
      <c r="B107" s="55">
        <v>2459</v>
      </c>
      <c r="C107" s="57"/>
      <c r="D107" s="57">
        <v>2459</v>
      </c>
      <c r="E107" s="57"/>
      <c r="F107" s="57"/>
      <c r="G107" s="48">
        <f t="shared" si="5"/>
        <v>100</v>
      </c>
      <c r="H107" s="48" t="e">
        <f t="shared" si="6"/>
        <v>#DIV/0!</v>
      </c>
      <c r="I107" s="17"/>
    </row>
    <row r="108" spans="1:9" s="16" customFormat="1" ht="51">
      <c r="A108" s="18" t="s">
        <v>215</v>
      </c>
      <c r="B108" s="55">
        <v>2.3</v>
      </c>
      <c r="C108" s="57"/>
      <c r="D108" s="57">
        <v>2.3</v>
      </c>
      <c r="E108" s="57"/>
      <c r="F108" s="57"/>
      <c r="G108" s="48">
        <f t="shared" si="5"/>
        <v>100</v>
      </c>
      <c r="H108" s="48" t="e">
        <f t="shared" si="6"/>
        <v>#DIV/0!</v>
      </c>
      <c r="I108" s="17"/>
    </row>
    <row r="109" spans="1:9" ht="38.25">
      <c r="A109" s="18" t="s">
        <v>407</v>
      </c>
      <c r="B109" s="55">
        <v>570.4</v>
      </c>
      <c r="C109" s="48"/>
      <c r="D109" s="57">
        <v>570.4</v>
      </c>
      <c r="E109" s="57"/>
      <c r="F109" s="57"/>
      <c r="G109" s="48">
        <f t="shared" si="5"/>
        <v>100</v>
      </c>
      <c r="H109" s="48" t="e">
        <f t="shared" si="6"/>
        <v>#DIV/0!</v>
      </c>
      <c r="I109" s="5"/>
    </row>
    <row r="110" spans="1:9" ht="38.25">
      <c r="A110" s="18" t="s">
        <v>409</v>
      </c>
      <c r="B110" s="55">
        <v>1181</v>
      </c>
      <c r="C110" s="48"/>
      <c r="D110" s="57">
        <v>1181</v>
      </c>
      <c r="E110" s="57"/>
      <c r="F110" s="57"/>
      <c r="G110" s="48">
        <f t="shared" si="5"/>
        <v>100</v>
      </c>
      <c r="H110" s="48" t="e">
        <f t="shared" si="6"/>
        <v>#DIV/0!</v>
      </c>
      <c r="I110" s="5"/>
    </row>
    <row r="111" spans="1:9" ht="38.25">
      <c r="A111" s="18" t="s">
        <v>410</v>
      </c>
      <c r="B111" s="55">
        <v>24.5</v>
      </c>
      <c r="C111" s="48"/>
      <c r="D111" s="57">
        <v>24.3</v>
      </c>
      <c r="E111" s="57"/>
      <c r="F111" s="57"/>
      <c r="G111" s="48">
        <f t="shared" si="5"/>
        <v>99.18367346938776</v>
      </c>
      <c r="H111" s="48" t="e">
        <f t="shared" si="6"/>
        <v>#DIV/0!</v>
      </c>
      <c r="I111" s="5"/>
    </row>
    <row r="112" spans="1:10" ht="51">
      <c r="A112" s="18" t="s">
        <v>39</v>
      </c>
      <c r="B112" s="55">
        <v>72240</v>
      </c>
      <c r="C112" s="48"/>
      <c r="D112" s="57">
        <v>72240</v>
      </c>
      <c r="E112" s="57"/>
      <c r="F112" s="57"/>
      <c r="G112" s="48">
        <f t="shared" si="5"/>
        <v>100</v>
      </c>
      <c r="H112" s="48" t="e">
        <f t="shared" si="6"/>
        <v>#DIV/0!</v>
      </c>
      <c r="I112" s="81"/>
      <c r="J112" s="77"/>
    </row>
    <row r="113" spans="1:9" ht="102">
      <c r="A113" s="18" t="s">
        <v>40</v>
      </c>
      <c r="B113" s="55">
        <v>364.9</v>
      </c>
      <c r="C113" s="48"/>
      <c r="D113" s="57">
        <v>365.8</v>
      </c>
      <c r="E113" s="57"/>
      <c r="F113" s="57"/>
      <c r="G113" s="48">
        <f t="shared" si="5"/>
        <v>100.24664291586738</v>
      </c>
      <c r="H113" s="48" t="e">
        <f t="shared" si="6"/>
        <v>#DIV/0!</v>
      </c>
      <c r="I113" s="5"/>
    </row>
    <row r="114" spans="1:9" ht="153">
      <c r="A114" s="18" t="s">
        <v>43</v>
      </c>
      <c r="B114" s="55">
        <v>70</v>
      </c>
      <c r="C114" s="48"/>
      <c r="D114" s="57">
        <v>70</v>
      </c>
      <c r="E114" s="57"/>
      <c r="F114" s="57"/>
      <c r="G114" s="48">
        <f t="shared" si="5"/>
        <v>100</v>
      </c>
      <c r="H114" s="48" t="e">
        <f t="shared" si="6"/>
        <v>#DIV/0!</v>
      </c>
      <c r="I114" s="5"/>
    </row>
    <row r="115" spans="1:9" ht="76.5">
      <c r="A115" s="18" t="s">
        <v>44</v>
      </c>
      <c r="B115" s="55">
        <v>4136.447</v>
      </c>
      <c r="C115" s="48"/>
      <c r="D115" s="57">
        <v>4136.447</v>
      </c>
      <c r="E115" s="57"/>
      <c r="F115" s="57"/>
      <c r="G115" s="48">
        <f t="shared" si="5"/>
        <v>100</v>
      </c>
      <c r="H115" s="48" t="e">
        <f t="shared" si="6"/>
        <v>#DIV/0!</v>
      </c>
      <c r="I115" s="5"/>
    </row>
    <row r="116" spans="1:9" ht="153">
      <c r="A116" s="18" t="s">
        <v>224</v>
      </c>
      <c r="B116" s="55">
        <v>174.2</v>
      </c>
      <c r="C116" s="48"/>
      <c r="D116" s="57">
        <v>174.2</v>
      </c>
      <c r="E116" s="57"/>
      <c r="F116" s="57"/>
      <c r="G116" s="48">
        <f t="shared" si="5"/>
        <v>100</v>
      </c>
      <c r="H116" s="48" t="e">
        <f t="shared" si="6"/>
        <v>#DIV/0!</v>
      </c>
      <c r="I116" s="5"/>
    </row>
    <row r="117" spans="1:9" ht="153">
      <c r="A117" s="18" t="s">
        <v>227</v>
      </c>
      <c r="B117" s="55">
        <v>18.9</v>
      </c>
      <c r="C117" s="48"/>
      <c r="D117" s="57">
        <v>18.9</v>
      </c>
      <c r="E117" s="57"/>
      <c r="F117" s="57"/>
      <c r="G117" s="48">
        <f t="shared" si="5"/>
        <v>100</v>
      </c>
      <c r="H117" s="48" t="e">
        <f t="shared" si="6"/>
        <v>#DIV/0!</v>
      </c>
      <c r="I117" s="5"/>
    </row>
    <row r="118" spans="1:9" ht="153">
      <c r="A118" s="18" t="s">
        <v>228</v>
      </c>
      <c r="B118" s="55">
        <v>159.6</v>
      </c>
      <c r="C118" s="48"/>
      <c r="D118" s="57">
        <v>159.6</v>
      </c>
      <c r="E118" s="57"/>
      <c r="F118" s="57"/>
      <c r="G118" s="48">
        <f t="shared" si="5"/>
        <v>100</v>
      </c>
      <c r="H118" s="48" t="e">
        <f t="shared" si="6"/>
        <v>#DIV/0!</v>
      </c>
      <c r="I118" s="5"/>
    </row>
    <row r="119" spans="1:9" ht="153">
      <c r="A119" s="18" t="s">
        <v>229</v>
      </c>
      <c r="B119" s="55">
        <v>5609.4</v>
      </c>
      <c r="C119" s="48"/>
      <c r="D119" s="57">
        <v>5550.6</v>
      </c>
      <c r="E119" s="57"/>
      <c r="F119" s="57"/>
      <c r="G119" s="48">
        <f t="shared" si="5"/>
        <v>98.95175954647557</v>
      </c>
      <c r="H119" s="48" t="e">
        <f t="shared" si="6"/>
        <v>#DIV/0!</v>
      </c>
      <c r="I119" s="5"/>
    </row>
    <row r="120" spans="1:9" ht="153">
      <c r="A120" s="18" t="s">
        <v>264</v>
      </c>
      <c r="B120" s="55">
        <v>291.6</v>
      </c>
      <c r="C120" s="48"/>
      <c r="D120" s="57">
        <v>243.1</v>
      </c>
      <c r="E120" s="57"/>
      <c r="F120" s="57"/>
      <c r="G120" s="48">
        <f t="shared" si="5"/>
        <v>83.3676268861454</v>
      </c>
      <c r="H120" s="48" t="e">
        <f t="shared" si="6"/>
        <v>#DIV/0!</v>
      </c>
      <c r="I120" s="5"/>
    </row>
    <row r="121" spans="1:9" ht="51">
      <c r="A121" s="9" t="s">
        <v>239</v>
      </c>
      <c r="B121" s="55">
        <v>1948</v>
      </c>
      <c r="C121" s="48"/>
      <c r="D121" s="57">
        <v>1948</v>
      </c>
      <c r="E121" s="57"/>
      <c r="F121" s="57"/>
      <c r="G121" s="48">
        <f t="shared" si="5"/>
        <v>100</v>
      </c>
      <c r="H121" s="48" t="e">
        <f t="shared" si="6"/>
        <v>#DIV/0!</v>
      </c>
      <c r="I121" s="5"/>
    </row>
    <row r="122" spans="1:9" ht="51">
      <c r="A122" s="9" t="s">
        <v>240</v>
      </c>
      <c r="B122" s="55">
        <v>316</v>
      </c>
      <c r="C122" s="48"/>
      <c r="D122" s="57">
        <v>316</v>
      </c>
      <c r="E122" s="57"/>
      <c r="F122" s="57"/>
      <c r="G122" s="48">
        <f t="shared" si="5"/>
        <v>100</v>
      </c>
      <c r="H122" s="48" t="e">
        <f t="shared" si="6"/>
        <v>#DIV/0!</v>
      </c>
      <c r="I122" s="5"/>
    </row>
    <row r="123" spans="1:9" ht="63.75">
      <c r="A123" s="9" t="s">
        <v>255</v>
      </c>
      <c r="B123" s="55">
        <v>4.1</v>
      </c>
      <c r="C123" s="48"/>
      <c r="D123" s="57">
        <v>4.1</v>
      </c>
      <c r="E123" s="57"/>
      <c r="F123" s="57"/>
      <c r="G123" s="48">
        <f t="shared" si="5"/>
        <v>100</v>
      </c>
      <c r="H123" s="48" t="e">
        <f t="shared" si="6"/>
        <v>#DIV/0!</v>
      </c>
      <c r="I123" s="5"/>
    </row>
    <row r="124" spans="1:9" ht="63.75">
      <c r="A124" s="9" t="s">
        <v>256</v>
      </c>
      <c r="B124" s="55">
        <v>0.9</v>
      </c>
      <c r="C124" s="48"/>
      <c r="D124" s="57">
        <v>0</v>
      </c>
      <c r="E124" s="57"/>
      <c r="F124" s="57"/>
      <c r="G124" s="48">
        <f t="shared" si="5"/>
        <v>0</v>
      </c>
      <c r="H124" s="48" t="e">
        <f t="shared" si="6"/>
        <v>#DIV/0!</v>
      </c>
      <c r="I124" s="5"/>
    </row>
    <row r="125" spans="1:9" ht="63.75">
      <c r="A125" s="9" t="s">
        <v>160</v>
      </c>
      <c r="B125" s="55">
        <v>3187</v>
      </c>
      <c r="C125" s="48"/>
      <c r="D125" s="57">
        <v>2550</v>
      </c>
      <c r="E125" s="57"/>
      <c r="F125" s="57"/>
      <c r="G125" s="48">
        <f t="shared" si="5"/>
        <v>80.01255098839034</v>
      </c>
      <c r="H125" s="48" t="e">
        <f t="shared" si="6"/>
        <v>#DIV/0!</v>
      </c>
      <c r="I125" s="5"/>
    </row>
    <row r="126" spans="1:9" ht="38.25">
      <c r="A126" s="9" t="s">
        <v>49</v>
      </c>
      <c r="B126" s="55">
        <v>3741</v>
      </c>
      <c r="C126" s="48"/>
      <c r="D126" s="57">
        <v>3728.603</v>
      </c>
      <c r="E126" s="57"/>
      <c r="F126" s="57"/>
      <c r="G126" s="48">
        <f t="shared" si="5"/>
        <v>99.6686180165731</v>
      </c>
      <c r="H126" s="48" t="e">
        <f t="shared" si="6"/>
        <v>#DIV/0!</v>
      </c>
      <c r="I126" s="5"/>
    </row>
    <row r="127" spans="1:9" ht="63.75">
      <c r="A127" s="9" t="s">
        <v>48</v>
      </c>
      <c r="B127" s="55">
        <v>1713</v>
      </c>
      <c r="C127" s="48"/>
      <c r="D127" s="57">
        <v>1713</v>
      </c>
      <c r="E127" s="57"/>
      <c r="F127" s="57"/>
      <c r="G127" s="48">
        <f t="shared" si="5"/>
        <v>100</v>
      </c>
      <c r="H127" s="48" t="e">
        <f t="shared" si="6"/>
        <v>#DIV/0!</v>
      </c>
      <c r="I127" s="5"/>
    </row>
    <row r="128" spans="1:9" ht="51">
      <c r="A128" s="9" t="s">
        <v>318</v>
      </c>
      <c r="B128" s="55">
        <v>263.316</v>
      </c>
      <c r="C128" s="48"/>
      <c r="D128" s="48">
        <v>263.316</v>
      </c>
      <c r="E128" s="48"/>
      <c r="F128" s="48"/>
      <c r="G128" s="48">
        <f t="shared" si="5"/>
        <v>100</v>
      </c>
      <c r="H128" s="48" t="e">
        <f t="shared" si="6"/>
        <v>#DIV/0!</v>
      </c>
      <c r="I128" s="5"/>
    </row>
    <row r="129" spans="1:9" ht="63.75">
      <c r="A129" s="9" t="s">
        <v>111</v>
      </c>
      <c r="B129" s="55">
        <v>1803</v>
      </c>
      <c r="C129" s="48"/>
      <c r="D129" s="48">
        <v>1803</v>
      </c>
      <c r="E129" s="48"/>
      <c r="F129" s="48"/>
      <c r="G129" s="48">
        <f t="shared" si="5"/>
        <v>100</v>
      </c>
      <c r="H129" s="48" t="e">
        <f t="shared" si="6"/>
        <v>#DIV/0!</v>
      </c>
      <c r="I129" s="5"/>
    </row>
    <row r="130" spans="1:9" ht="66.75" customHeight="1">
      <c r="A130" s="9" t="s">
        <v>317</v>
      </c>
      <c r="B130" s="55">
        <v>5.205</v>
      </c>
      <c r="C130" s="48"/>
      <c r="D130" s="48">
        <v>5.205</v>
      </c>
      <c r="E130" s="48"/>
      <c r="F130" s="48"/>
      <c r="G130" s="48">
        <f t="shared" si="5"/>
        <v>100</v>
      </c>
      <c r="H130" s="48" t="e">
        <f t="shared" si="6"/>
        <v>#DIV/0!</v>
      </c>
      <c r="I130" s="5"/>
    </row>
    <row r="131" spans="1:9" ht="66.75" customHeight="1">
      <c r="A131" s="9" t="s">
        <v>319</v>
      </c>
      <c r="B131" s="55">
        <v>908.4</v>
      </c>
      <c r="C131" s="48"/>
      <c r="D131" s="48">
        <v>908.4</v>
      </c>
      <c r="E131" s="48"/>
      <c r="F131" s="48"/>
      <c r="G131" s="48">
        <f t="shared" si="5"/>
        <v>100</v>
      </c>
      <c r="H131" s="48" t="e">
        <f t="shared" si="6"/>
        <v>#DIV/0!</v>
      </c>
      <c r="I131" s="5"/>
    </row>
    <row r="132" spans="1:9" ht="66.75" customHeight="1">
      <c r="A132" s="9" t="s">
        <v>320</v>
      </c>
      <c r="B132" s="55">
        <v>517.562</v>
      </c>
      <c r="C132" s="48"/>
      <c r="D132" s="48">
        <v>517.562</v>
      </c>
      <c r="E132" s="48"/>
      <c r="F132" s="48"/>
      <c r="G132" s="48">
        <f t="shared" si="5"/>
        <v>100</v>
      </c>
      <c r="H132" s="48" t="e">
        <f t="shared" si="6"/>
        <v>#DIV/0!</v>
      </c>
      <c r="I132" s="5"/>
    </row>
    <row r="133" spans="1:9" ht="51">
      <c r="A133" s="18" t="s">
        <v>310</v>
      </c>
      <c r="B133" s="55">
        <v>42.8</v>
      </c>
      <c r="C133" s="48"/>
      <c r="D133" s="48">
        <v>42.8</v>
      </c>
      <c r="E133" s="48"/>
      <c r="F133" s="48"/>
      <c r="G133" s="48">
        <f t="shared" si="5"/>
        <v>100</v>
      </c>
      <c r="H133" s="48" t="e">
        <f t="shared" si="6"/>
        <v>#DIV/0!</v>
      </c>
      <c r="I133" s="5"/>
    </row>
    <row r="134" spans="1:9" ht="53.25" customHeight="1">
      <c r="A134" s="95" t="s">
        <v>199</v>
      </c>
      <c r="B134" s="55">
        <v>26.2</v>
      </c>
      <c r="C134" s="48"/>
      <c r="D134" s="48">
        <v>26.2</v>
      </c>
      <c r="E134" s="48"/>
      <c r="F134" s="48"/>
      <c r="G134" s="48">
        <f t="shared" si="5"/>
        <v>100</v>
      </c>
      <c r="H134" s="48" t="e">
        <f t="shared" si="6"/>
        <v>#DIV/0!</v>
      </c>
      <c r="I134" s="5"/>
    </row>
    <row r="135" spans="1:9" ht="25.5">
      <c r="A135" s="18" t="s">
        <v>37</v>
      </c>
      <c r="B135" s="55">
        <v>646.3</v>
      </c>
      <c r="C135" s="48"/>
      <c r="D135" s="48">
        <v>646.3</v>
      </c>
      <c r="E135" s="48"/>
      <c r="F135" s="48"/>
      <c r="G135" s="48">
        <f t="shared" si="5"/>
        <v>100</v>
      </c>
      <c r="H135" s="48" t="e">
        <f t="shared" si="6"/>
        <v>#DIV/0!</v>
      </c>
      <c r="I135" s="5"/>
    </row>
    <row r="136" spans="1:9" ht="25.5">
      <c r="A136" s="18" t="s">
        <v>261</v>
      </c>
      <c r="B136" s="55">
        <v>1016.48</v>
      </c>
      <c r="C136" s="48"/>
      <c r="D136" s="48">
        <v>1016.48</v>
      </c>
      <c r="E136" s="48"/>
      <c r="F136" s="48"/>
      <c r="G136" s="48">
        <f t="shared" si="5"/>
        <v>100</v>
      </c>
      <c r="H136" s="48" t="e">
        <f t="shared" si="6"/>
        <v>#DIV/0!</v>
      </c>
      <c r="I136" s="5"/>
    </row>
    <row r="137" spans="1:9" ht="25.5">
      <c r="A137" s="9" t="s">
        <v>193</v>
      </c>
      <c r="B137" s="55">
        <v>10.416</v>
      </c>
      <c r="C137" s="48"/>
      <c r="D137" s="48">
        <v>10.416</v>
      </c>
      <c r="E137" s="48"/>
      <c r="F137" s="48"/>
      <c r="G137" s="48">
        <f t="shared" si="5"/>
        <v>100</v>
      </c>
      <c r="H137" s="48" t="e">
        <f t="shared" si="6"/>
        <v>#DIV/0!</v>
      </c>
      <c r="I137" s="5"/>
    </row>
    <row r="138" spans="1:9" ht="53.25" customHeight="1">
      <c r="A138" s="9" t="s">
        <v>179</v>
      </c>
      <c r="B138" s="55"/>
      <c r="C138" s="48"/>
      <c r="D138" s="48">
        <v>-0.488</v>
      </c>
      <c r="E138" s="48"/>
      <c r="F138" s="48"/>
      <c r="G138" s="48" t="e">
        <f t="shared" si="5"/>
        <v>#DIV/0!</v>
      </c>
      <c r="H138" s="48" t="e">
        <f t="shared" si="6"/>
        <v>#DIV/0!</v>
      </c>
      <c r="I138" s="81"/>
    </row>
    <row r="139" spans="1:9" ht="53.25" customHeight="1">
      <c r="A139" s="9" t="s">
        <v>78</v>
      </c>
      <c r="B139" s="55"/>
      <c r="C139" s="48"/>
      <c r="D139" s="48">
        <v>-144.996</v>
      </c>
      <c r="E139" s="48"/>
      <c r="F139" s="48"/>
      <c r="G139" s="48" t="e">
        <f t="shared" si="5"/>
        <v>#DIV/0!</v>
      </c>
      <c r="H139" s="48" t="e">
        <f t="shared" si="6"/>
        <v>#DIV/0!</v>
      </c>
      <c r="I139" s="5"/>
    </row>
    <row r="140" spans="1:9" ht="57" customHeight="1">
      <c r="A140" s="9" t="s">
        <v>79</v>
      </c>
      <c r="B140" s="55"/>
      <c r="C140" s="48"/>
      <c r="D140" s="48">
        <v>-82.089</v>
      </c>
      <c r="E140" s="48"/>
      <c r="F140" s="48"/>
      <c r="G140" s="48" t="e">
        <f t="shared" si="5"/>
        <v>#DIV/0!</v>
      </c>
      <c r="H140" s="48" t="e">
        <f t="shared" si="6"/>
        <v>#DIV/0!</v>
      </c>
      <c r="I140" s="5"/>
    </row>
    <row r="141" spans="1:9" ht="54.75" customHeight="1">
      <c r="A141" s="9" t="s">
        <v>301</v>
      </c>
      <c r="B141" s="55"/>
      <c r="C141" s="48"/>
      <c r="D141" s="48">
        <v>-14.566</v>
      </c>
      <c r="E141" s="48"/>
      <c r="F141" s="48"/>
      <c r="G141" s="48" t="e">
        <f t="shared" si="5"/>
        <v>#DIV/0!</v>
      </c>
      <c r="H141" s="48" t="e">
        <f t="shared" si="6"/>
        <v>#DIV/0!</v>
      </c>
      <c r="I141" s="5"/>
    </row>
    <row r="142" spans="1:9" s="16" customFormat="1" ht="15">
      <c r="A142" s="19" t="s">
        <v>130</v>
      </c>
      <c r="B142" s="62">
        <f>SUM(B86:B141)</f>
        <v>216180.275</v>
      </c>
      <c r="C142" s="62">
        <f>SUM(C86:C141)</f>
        <v>0</v>
      </c>
      <c r="D142" s="62">
        <f>SUM(D86:D141)</f>
        <v>210191.56999999995</v>
      </c>
      <c r="E142" s="62">
        <f>SUM(E86:E141)</f>
        <v>0</v>
      </c>
      <c r="F142" s="62"/>
      <c r="G142" s="50">
        <f>D142/B142*100</f>
        <v>97.22976344627185</v>
      </c>
      <c r="H142" s="50" t="e">
        <f>D142/C142*100</f>
        <v>#DIV/0!</v>
      </c>
      <c r="I142" s="17"/>
    </row>
    <row r="143" spans="1:9" ht="15">
      <c r="A143" s="11" t="s">
        <v>131</v>
      </c>
      <c r="B143" s="50">
        <f>B85+B142</f>
        <v>259489.575</v>
      </c>
      <c r="C143" s="50">
        <f>C85+C142</f>
        <v>0</v>
      </c>
      <c r="D143" s="50">
        <f>D85+D142</f>
        <v>255439.43699999995</v>
      </c>
      <c r="E143" s="50">
        <f>E85+E142</f>
        <v>41011.59999999999</v>
      </c>
      <c r="F143" s="63"/>
      <c r="G143" s="50">
        <f>D143/B143*100</f>
        <v>98.43919047614916</v>
      </c>
      <c r="H143" s="50" t="e">
        <f>D143/C143*100</f>
        <v>#DIV/0!</v>
      </c>
      <c r="I143" s="14"/>
    </row>
    <row r="144" spans="2:9" ht="12.75">
      <c r="B144" s="2"/>
      <c r="C144" s="2"/>
      <c r="D144" s="2"/>
      <c r="E144" s="2"/>
      <c r="F144" s="2"/>
      <c r="G144" s="2" t="e">
        <f>D144/B144*100</f>
        <v>#DIV/0!</v>
      </c>
      <c r="H144" s="2"/>
      <c r="I144" s="2"/>
    </row>
    <row r="145" s="45" customFormat="1" ht="14.25">
      <c r="A145" s="44"/>
    </row>
    <row r="146" s="45" customFormat="1" ht="14.25">
      <c r="A146" s="44" t="s">
        <v>6</v>
      </c>
    </row>
    <row r="147" ht="12.75">
      <c r="A147" s="2" t="s">
        <v>328</v>
      </c>
    </row>
    <row r="148" s="47" customFormat="1" ht="12">
      <c r="A148" s="46" t="s">
        <v>226</v>
      </c>
    </row>
    <row r="149" ht="12.75">
      <c r="A149" s="2"/>
    </row>
    <row r="150" ht="12.75">
      <c r="A150" s="12"/>
    </row>
    <row r="154" ht="12.75">
      <c r="A154"/>
    </row>
  </sheetData>
  <sheetProtection/>
  <mergeCells count="12">
    <mergeCell ref="C7:C8"/>
    <mergeCell ref="D7:D8"/>
    <mergeCell ref="A1:H1"/>
    <mergeCell ref="E7:E8"/>
    <mergeCell ref="F7:F8"/>
    <mergeCell ref="G7:H7"/>
    <mergeCell ref="A3:H3"/>
    <mergeCell ref="A4:H4"/>
    <mergeCell ref="D6:H6"/>
    <mergeCell ref="A5:H5"/>
    <mergeCell ref="A7:A8"/>
    <mergeCell ref="B7:B8"/>
  </mergeCells>
  <printOptions horizontalCentered="1"/>
  <pageMargins left="0.1968503937007874" right="0" top="0.3937007874015748" bottom="0.3937007874015748" header="0.5118110236220472" footer="0.5118110236220472"/>
  <pageSetup fitToHeight="10" horizontalDpi="600" verticalDpi="600" orientation="portrait" paperSize="9" scale="64" r:id="rId1"/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192"/>
  <sheetViews>
    <sheetView showGridLines="0" zoomScale="75" zoomScaleNormal="75" zoomScalePageLayoutView="0" workbookViewId="0" topLeftCell="A158">
      <selection activeCell="B175" sqref="B175"/>
    </sheetView>
  </sheetViews>
  <sheetFormatPr defaultColWidth="9.00390625" defaultRowHeight="12.75"/>
  <cols>
    <col min="1" max="1" width="62.25390625" style="10" customWidth="1"/>
    <col min="2" max="2" width="14.875" style="0" customWidth="1"/>
    <col min="3" max="3" width="15.00390625" style="0" customWidth="1"/>
    <col min="4" max="6" width="13.375" style="0" customWidth="1"/>
    <col min="7" max="7" width="10.75390625" style="0" customWidth="1"/>
    <col min="8" max="8" width="12.375" style="0" customWidth="1"/>
    <col min="9" max="9" width="14.75390625" style="0" customWidth="1"/>
    <col min="10" max="10" width="9.125" style="0" hidden="1" customWidth="1"/>
    <col min="11" max="11" width="17.625" style="0" customWidth="1"/>
    <col min="12" max="12" width="16.875" style="0" customWidth="1"/>
  </cols>
  <sheetData>
    <row r="1" spans="1:10" ht="15" customHeight="1">
      <c r="A1" s="121" t="s">
        <v>402</v>
      </c>
      <c r="B1" s="121"/>
      <c r="C1" s="121"/>
      <c r="D1" s="121"/>
      <c r="E1" s="121"/>
      <c r="F1" s="121"/>
      <c r="G1" s="121"/>
      <c r="H1" s="121"/>
      <c r="I1" s="43"/>
      <c r="J1" s="43"/>
    </row>
    <row r="2" spans="1:9" ht="15">
      <c r="A2" s="1"/>
      <c r="B2" s="1"/>
      <c r="C2" s="1"/>
      <c r="D2" s="1"/>
      <c r="E2" s="1"/>
      <c r="F2" s="1"/>
      <c r="G2" s="2"/>
      <c r="H2" s="2"/>
      <c r="I2" s="2"/>
    </row>
    <row r="3" spans="1:9" ht="18">
      <c r="A3" s="106" t="s">
        <v>401</v>
      </c>
      <c r="B3" s="106"/>
      <c r="C3" s="106"/>
      <c r="D3" s="106"/>
      <c r="E3" s="106"/>
      <c r="F3" s="106"/>
      <c r="G3" s="106"/>
      <c r="H3" s="106"/>
      <c r="I3" s="2"/>
    </row>
    <row r="4" spans="1:9" ht="18">
      <c r="A4" s="106" t="s">
        <v>133</v>
      </c>
      <c r="B4" s="106"/>
      <c r="C4" s="106"/>
      <c r="D4" s="106"/>
      <c r="E4" s="106"/>
      <c r="F4" s="106"/>
      <c r="G4" s="106"/>
      <c r="H4" s="106"/>
      <c r="I4" s="2"/>
    </row>
    <row r="5" spans="1:9" ht="18">
      <c r="A5" s="106" t="s">
        <v>207</v>
      </c>
      <c r="B5" s="106"/>
      <c r="C5" s="106"/>
      <c r="D5" s="106"/>
      <c r="E5" s="106"/>
      <c r="F5" s="106"/>
      <c r="G5" s="106"/>
      <c r="H5" s="106"/>
      <c r="I5" s="2"/>
    </row>
    <row r="6" spans="1:9" ht="18">
      <c r="A6" s="3"/>
      <c r="B6" s="3"/>
      <c r="C6" s="3"/>
      <c r="D6" s="3"/>
      <c r="E6" s="3"/>
      <c r="F6" s="3"/>
      <c r="G6" s="3"/>
      <c r="H6" s="3"/>
      <c r="I6" s="2"/>
    </row>
    <row r="7" spans="1:9" ht="12.75">
      <c r="A7" s="8"/>
      <c r="B7" s="4"/>
      <c r="C7" s="4"/>
      <c r="D7" s="4"/>
      <c r="E7" s="4"/>
      <c r="F7" s="107" t="s">
        <v>403</v>
      </c>
      <c r="G7" s="122"/>
      <c r="H7" s="122"/>
      <c r="I7" s="2"/>
    </row>
    <row r="8" spans="1:9" ht="38.25" customHeight="1">
      <c r="A8" s="125" t="s">
        <v>404</v>
      </c>
      <c r="B8" s="119" t="s">
        <v>405</v>
      </c>
      <c r="C8" s="102" t="s">
        <v>13</v>
      </c>
      <c r="D8" s="119" t="s">
        <v>406</v>
      </c>
      <c r="E8" s="110" t="s">
        <v>205</v>
      </c>
      <c r="F8" s="119" t="s">
        <v>104</v>
      </c>
      <c r="G8" s="123" t="s">
        <v>259</v>
      </c>
      <c r="H8" s="124"/>
      <c r="I8" s="2"/>
    </row>
    <row r="9" spans="1:8" ht="15" customHeight="1">
      <c r="A9" s="126"/>
      <c r="B9" s="120"/>
      <c r="C9" s="103"/>
      <c r="D9" s="120"/>
      <c r="E9" s="99"/>
      <c r="F9" s="112"/>
      <c r="G9" s="27" t="s">
        <v>148</v>
      </c>
      <c r="H9" s="36" t="s">
        <v>95</v>
      </c>
    </row>
    <row r="10" spans="1:10" ht="12.75">
      <c r="A10" s="24">
        <v>1</v>
      </c>
      <c r="B10" s="25" t="s">
        <v>119</v>
      </c>
      <c r="C10" s="26">
        <v>3</v>
      </c>
      <c r="D10" s="25" t="s">
        <v>120</v>
      </c>
      <c r="E10" s="25" t="s">
        <v>121</v>
      </c>
      <c r="F10" s="25" t="s">
        <v>105</v>
      </c>
      <c r="G10" s="27" t="s">
        <v>102</v>
      </c>
      <c r="H10" s="28">
        <v>8</v>
      </c>
      <c r="J10" s="16"/>
    </row>
    <row r="11" spans="1:12" ht="63.75">
      <c r="A11" s="9" t="s">
        <v>176</v>
      </c>
      <c r="B11" s="65">
        <v>22880.5</v>
      </c>
      <c r="C11" s="65"/>
      <c r="D11" s="66">
        <v>23908.417</v>
      </c>
      <c r="E11" s="66">
        <v>21006.4</v>
      </c>
      <c r="F11" s="66">
        <f>D11-E11</f>
        <v>2902.017</v>
      </c>
      <c r="G11" s="65">
        <f>D11/B11*100</f>
        <v>104.49254605450055</v>
      </c>
      <c r="H11" s="65" t="e">
        <f>D11/C11*100</f>
        <v>#DIV/0!</v>
      </c>
      <c r="J11" s="15"/>
      <c r="L11" s="94"/>
    </row>
    <row r="12" spans="1:12" ht="102">
      <c r="A12" s="9" t="s">
        <v>177</v>
      </c>
      <c r="B12" s="65">
        <v>68.5</v>
      </c>
      <c r="C12" s="65"/>
      <c r="D12" s="66">
        <v>80.143</v>
      </c>
      <c r="E12" s="66">
        <v>137.2</v>
      </c>
      <c r="F12" s="66">
        <f aca="true" t="shared" si="0" ref="F12:F92">D12-E12</f>
        <v>-57.05699999999999</v>
      </c>
      <c r="G12" s="65">
        <f aca="true" t="shared" si="1" ref="G12:G75">D12/B12*100</f>
        <v>116.9970802919708</v>
      </c>
      <c r="H12" s="65" t="e">
        <f aca="true" t="shared" si="2" ref="H12:H75">D12/C12*100</f>
        <v>#DIV/0!</v>
      </c>
      <c r="L12" s="77"/>
    </row>
    <row r="13" spans="1:9" ht="56.25" customHeight="1">
      <c r="A13" s="9" t="s">
        <v>16</v>
      </c>
      <c r="B13" s="55">
        <v>123.8</v>
      </c>
      <c r="C13" s="48"/>
      <c r="D13" s="58">
        <v>128.195</v>
      </c>
      <c r="E13" s="58">
        <v>221.6</v>
      </c>
      <c r="F13" s="58"/>
      <c r="G13" s="65">
        <f t="shared" si="1"/>
        <v>103.55008077544426</v>
      </c>
      <c r="H13" s="65" t="e">
        <f t="shared" si="2"/>
        <v>#DIV/0!</v>
      </c>
      <c r="I13" s="5"/>
    </row>
    <row r="14" spans="1:8" ht="76.5">
      <c r="A14" s="9" t="s">
        <v>182</v>
      </c>
      <c r="B14" s="67">
        <v>35.6</v>
      </c>
      <c r="C14" s="67"/>
      <c r="D14" s="68">
        <v>37.6</v>
      </c>
      <c r="E14" s="68">
        <v>26.6</v>
      </c>
      <c r="F14" s="66">
        <f t="shared" si="0"/>
        <v>11</v>
      </c>
      <c r="G14" s="65">
        <f t="shared" si="1"/>
        <v>105.61797752808988</v>
      </c>
      <c r="H14" s="65" t="e">
        <f t="shared" si="2"/>
        <v>#DIV/0!</v>
      </c>
    </row>
    <row r="15" spans="1:8" ht="38.25">
      <c r="A15" s="9" t="s">
        <v>57</v>
      </c>
      <c r="B15" s="48">
        <v>1819</v>
      </c>
      <c r="C15" s="48"/>
      <c r="D15" s="58">
        <v>1825.777</v>
      </c>
      <c r="E15" s="58">
        <v>1881</v>
      </c>
      <c r="F15" s="66">
        <f t="shared" si="0"/>
        <v>-55.222999999999956</v>
      </c>
      <c r="G15" s="65">
        <f t="shared" si="1"/>
        <v>100.37256734469489</v>
      </c>
      <c r="H15" s="65" t="e">
        <f t="shared" si="2"/>
        <v>#DIV/0!</v>
      </c>
    </row>
    <row r="16" spans="1:8" ht="51">
      <c r="A16" s="9" t="s">
        <v>58</v>
      </c>
      <c r="B16" s="48">
        <v>1.7</v>
      </c>
      <c r="C16" s="48"/>
      <c r="D16" s="58">
        <v>1.833</v>
      </c>
      <c r="E16" s="58">
        <v>-69.6</v>
      </c>
      <c r="F16" s="66">
        <f t="shared" si="0"/>
        <v>71.43299999999999</v>
      </c>
      <c r="G16" s="65">
        <f t="shared" si="1"/>
        <v>107.8235294117647</v>
      </c>
      <c r="H16" s="65" t="e">
        <f t="shared" si="2"/>
        <v>#DIV/0!</v>
      </c>
    </row>
    <row r="17" spans="1:8" ht="38.25">
      <c r="A17" s="9" t="s">
        <v>59</v>
      </c>
      <c r="B17" s="48">
        <v>1482.7</v>
      </c>
      <c r="C17" s="48"/>
      <c r="D17" s="58">
        <v>1544.373</v>
      </c>
      <c r="E17" s="58">
        <v>2127.8</v>
      </c>
      <c r="F17" s="66">
        <f t="shared" si="0"/>
        <v>-583.4270000000001</v>
      </c>
      <c r="G17" s="65">
        <f t="shared" si="1"/>
        <v>104.15950630606325</v>
      </c>
      <c r="H17" s="65" t="e">
        <f t="shared" si="2"/>
        <v>#DIV/0!</v>
      </c>
    </row>
    <row r="18" spans="1:8" ht="51">
      <c r="A18" s="9" t="s">
        <v>60</v>
      </c>
      <c r="B18" s="48"/>
      <c r="C18" s="48"/>
      <c r="D18" s="58">
        <v>0.799</v>
      </c>
      <c r="E18" s="58">
        <v>-56.7</v>
      </c>
      <c r="F18" s="66">
        <f t="shared" si="0"/>
        <v>57.499</v>
      </c>
      <c r="G18" s="65" t="e">
        <f t="shared" si="1"/>
        <v>#DIV/0!</v>
      </c>
      <c r="H18" s="65" t="e">
        <f t="shared" si="2"/>
        <v>#DIV/0!</v>
      </c>
    </row>
    <row r="19" spans="1:8" ht="38.25">
      <c r="A19" s="9" t="s">
        <v>61</v>
      </c>
      <c r="B19" s="48"/>
      <c r="C19" s="48"/>
      <c r="D19" s="58"/>
      <c r="E19" s="58">
        <v>40.3</v>
      </c>
      <c r="F19" s="66">
        <f t="shared" si="0"/>
        <v>-40.3</v>
      </c>
      <c r="G19" s="65" t="e">
        <f t="shared" si="1"/>
        <v>#DIV/0!</v>
      </c>
      <c r="H19" s="65" t="e">
        <f t="shared" si="2"/>
        <v>#DIV/0!</v>
      </c>
    </row>
    <row r="20" spans="1:8" ht="51">
      <c r="A20" s="9" t="s">
        <v>62</v>
      </c>
      <c r="B20" s="48"/>
      <c r="C20" s="48"/>
      <c r="D20" s="58"/>
      <c r="E20" s="58">
        <v>0.1</v>
      </c>
      <c r="F20" s="66">
        <f t="shared" si="0"/>
        <v>-0.1</v>
      </c>
      <c r="G20" s="65" t="e">
        <f t="shared" si="1"/>
        <v>#DIV/0!</v>
      </c>
      <c r="H20" s="65" t="e">
        <f t="shared" si="2"/>
        <v>#DIV/0!</v>
      </c>
    </row>
    <row r="21" spans="1:8" ht="25.5">
      <c r="A21" s="9" t="s">
        <v>75</v>
      </c>
      <c r="B21" s="48">
        <v>3232.2</v>
      </c>
      <c r="C21" s="48"/>
      <c r="D21" s="58">
        <v>3285.422</v>
      </c>
      <c r="E21" s="58">
        <v>3213.7</v>
      </c>
      <c r="F21" s="66">
        <f t="shared" si="0"/>
        <v>71.72200000000021</v>
      </c>
      <c r="G21" s="65">
        <f t="shared" si="1"/>
        <v>101.64661840232661</v>
      </c>
      <c r="H21" s="65" t="e">
        <f t="shared" si="2"/>
        <v>#DIV/0!</v>
      </c>
    </row>
    <row r="22" spans="1:8" ht="38.25">
      <c r="A22" s="9" t="s">
        <v>352</v>
      </c>
      <c r="B22" s="48">
        <v>13</v>
      </c>
      <c r="C22" s="48"/>
      <c r="D22" s="58">
        <v>14.065</v>
      </c>
      <c r="E22" s="58">
        <v>-15.2</v>
      </c>
      <c r="F22" s="66">
        <f t="shared" si="0"/>
        <v>29.265</v>
      </c>
      <c r="G22" s="65">
        <f t="shared" si="1"/>
        <v>108.1923076923077</v>
      </c>
      <c r="H22" s="65" t="e">
        <f t="shared" si="2"/>
        <v>#DIV/0!</v>
      </c>
    </row>
    <row r="23" spans="1:8" ht="53.25" customHeight="1">
      <c r="A23" s="18" t="s">
        <v>183</v>
      </c>
      <c r="B23" s="65">
        <v>138.5</v>
      </c>
      <c r="C23" s="65"/>
      <c r="D23" s="66">
        <v>203.907</v>
      </c>
      <c r="E23" s="66">
        <v>36.8</v>
      </c>
      <c r="F23" s="66">
        <f t="shared" si="0"/>
        <v>167.10700000000003</v>
      </c>
      <c r="G23" s="65">
        <f t="shared" si="1"/>
        <v>147.22527075812275</v>
      </c>
      <c r="H23" s="65" t="e">
        <f t="shared" si="2"/>
        <v>#DIV/0!</v>
      </c>
    </row>
    <row r="24" spans="1:8" ht="25.5">
      <c r="A24" s="18" t="s">
        <v>77</v>
      </c>
      <c r="B24" s="65">
        <v>57.8</v>
      </c>
      <c r="C24" s="65"/>
      <c r="D24" s="66">
        <v>56.504</v>
      </c>
      <c r="E24" s="66">
        <v>141.5</v>
      </c>
      <c r="F24" s="66">
        <f t="shared" si="0"/>
        <v>-84.99600000000001</v>
      </c>
      <c r="G24" s="65">
        <f t="shared" si="1"/>
        <v>97.75778546712803</v>
      </c>
      <c r="H24" s="65" t="e">
        <f t="shared" si="2"/>
        <v>#DIV/0!</v>
      </c>
    </row>
    <row r="25" spans="1:9" s="16" customFormat="1" ht="38.25">
      <c r="A25" s="18" t="s">
        <v>38</v>
      </c>
      <c r="B25" s="75">
        <v>25.2</v>
      </c>
      <c r="C25" s="57"/>
      <c r="D25" s="59">
        <v>50.028</v>
      </c>
      <c r="E25" s="59"/>
      <c r="F25" s="58"/>
      <c r="G25" s="65">
        <f t="shared" si="1"/>
        <v>198.52380952380952</v>
      </c>
      <c r="H25" s="65" t="e">
        <f t="shared" si="2"/>
        <v>#DIV/0!</v>
      </c>
      <c r="I25" s="17"/>
    </row>
    <row r="26" spans="1:9" s="16" customFormat="1" ht="38.25">
      <c r="A26" s="18" t="s">
        <v>265</v>
      </c>
      <c r="B26" s="57">
        <v>1011.8</v>
      </c>
      <c r="C26" s="57"/>
      <c r="D26" s="48">
        <v>1056.113</v>
      </c>
      <c r="E26" s="57">
        <v>918.6</v>
      </c>
      <c r="F26" s="66">
        <f t="shared" si="0"/>
        <v>137.51300000000003</v>
      </c>
      <c r="G26" s="65">
        <f t="shared" si="1"/>
        <v>104.3796204783554</v>
      </c>
      <c r="H26" s="65" t="e">
        <f t="shared" si="2"/>
        <v>#DIV/0!</v>
      </c>
      <c r="I26"/>
    </row>
    <row r="27" spans="1:9" s="16" customFormat="1" ht="25.5">
      <c r="A27" s="18" t="s">
        <v>51</v>
      </c>
      <c r="B27" s="57">
        <v>908.9</v>
      </c>
      <c r="C27" s="57"/>
      <c r="D27" s="59">
        <v>1087.245</v>
      </c>
      <c r="E27" s="59">
        <v>309.2</v>
      </c>
      <c r="F27" s="66">
        <f t="shared" si="0"/>
        <v>778.0449999999998</v>
      </c>
      <c r="G27" s="65">
        <f t="shared" si="1"/>
        <v>119.6220706348333</v>
      </c>
      <c r="H27" s="65" t="e">
        <f t="shared" si="2"/>
        <v>#DIV/0!</v>
      </c>
      <c r="I27"/>
    </row>
    <row r="28" spans="1:9" s="16" customFormat="1" ht="63.75">
      <c r="A28" s="9" t="s">
        <v>269</v>
      </c>
      <c r="B28" s="57">
        <v>528.8</v>
      </c>
      <c r="C28" s="57"/>
      <c r="D28" s="48">
        <v>674.935</v>
      </c>
      <c r="E28" s="57">
        <v>247.7</v>
      </c>
      <c r="F28" s="66">
        <f t="shared" si="0"/>
        <v>427.23499999999996</v>
      </c>
      <c r="G28" s="65">
        <f t="shared" si="1"/>
        <v>127.63521180030257</v>
      </c>
      <c r="H28" s="65" t="e">
        <f t="shared" si="2"/>
        <v>#DIV/0!</v>
      </c>
      <c r="I28"/>
    </row>
    <row r="29" spans="1:9" s="16" customFormat="1" ht="63.75">
      <c r="A29" s="9" t="s">
        <v>307</v>
      </c>
      <c r="B29" s="48">
        <v>524.2</v>
      </c>
      <c r="C29" s="48"/>
      <c r="D29" s="48">
        <v>609.842</v>
      </c>
      <c r="E29" s="48">
        <v>612.3</v>
      </c>
      <c r="F29" s="66">
        <f t="shared" si="0"/>
        <v>-2.45799999999997</v>
      </c>
      <c r="G29" s="65">
        <f t="shared" si="1"/>
        <v>116.33765738267836</v>
      </c>
      <c r="H29" s="65" t="e">
        <f t="shared" si="2"/>
        <v>#DIV/0!</v>
      </c>
      <c r="I29"/>
    </row>
    <row r="30" spans="1:9" s="16" customFormat="1" ht="38.25">
      <c r="A30" s="9" t="s">
        <v>52</v>
      </c>
      <c r="B30" s="48">
        <v>481</v>
      </c>
      <c r="C30" s="48"/>
      <c r="D30" s="58">
        <v>556.497</v>
      </c>
      <c r="E30" s="58">
        <v>334.6</v>
      </c>
      <c r="F30" s="66">
        <f t="shared" si="0"/>
        <v>221.89699999999993</v>
      </c>
      <c r="G30" s="65">
        <f t="shared" si="1"/>
        <v>115.695841995842</v>
      </c>
      <c r="H30" s="65" t="e">
        <f t="shared" si="2"/>
        <v>#DIV/0!</v>
      </c>
      <c r="I30"/>
    </row>
    <row r="31" spans="1:9" s="16" customFormat="1" ht="63.75">
      <c r="A31" s="20" t="s">
        <v>155</v>
      </c>
      <c r="B31" s="48">
        <v>34.3</v>
      </c>
      <c r="C31" s="48"/>
      <c r="D31" s="55">
        <v>36.445</v>
      </c>
      <c r="E31" s="48">
        <v>47.7</v>
      </c>
      <c r="F31" s="66">
        <f t="shared" si="0"/>
        <v>-11.255000000000003</v>
      </c>
      <c r="G31" s="65">
        <f t="shared" si="1"/>
        <v>106.25364431486881</v>
      </c>
      <c r="H31" s="65" t="e">
        <f t="shared" si="2"/>
        <v>#DIV/0!</v>
      </c>
      <c r="I31"/>
    </row>
    <row r="32" spans="1:8" ht="25.5">
      <c r="A32" s="9" t="s">
        <v>126</v>
      </c>
      <c r="B32" s="48"/>
      <c r="C32" s="48"/>
      <c r="D32" s="58"/>
      <c r="E32" s="58">
        <v>15</v>
      </c>
      <c r="F32" s="66">
        <f t="shared" si="0"/>
        <v>-15</v>
      </c>
      <c r="G32" s="65" t="e">
        <f t="shared" si="1"/>
        <v>#DIV/0!</v>
      </c>
      <c r="H32" s="65" t="e">
        <f t="shared" si="2"/>
        <v>#DIV/0!</v>
      </c>
    </row>
    <row r="33" spans="1:8" ht="38.25" hidden="1">
      <c r="A33" s="18" t="s">
        <v>53</v>
      </c>
      <c r="B33" s="67"/>
      <c r="C33" s="67"/>
      <c r="D33" s="68"/>
      <c r="E33" s="68"/>
      <c r="F33" s="66">
        <v>0</v>
      </c>
      <c r="G33" s="65" t="e">
        <f t="shared" si="1"/>
        <v>#DIV/0!</v>
      </c>
      <c r="H33" s="65" t="e">
        <f t="shared" si="2"/>
        <v>#DIV/0!</v>
      </c>
    </row>
    <row r="34" spans="1:8" ht="26.25" customHeight="1" hidden="1">
      <c r="A34" s="18" t="s">
        <v>54</v>
      </c>
      <c r="B34" s="67"/>
      <c r="C34" s="67"/>
      <c r="D34" s="68"/>
      <c r="E34" s="68"/>
      <c r="F34" s="66">
        <f t="shared" si="0"/>
        <v>0</v>
      </c>
      <c r="G34" s="65" t="e">
        <f t="shared" si="1"/>
        <v>#DIV/0!</v>
      </c>
      <c r="H34" s="65" t="e">
        <f t="shared" si="2"/>
        <v>#DIV/0!</v>
      </c>
    </row>
    <row r="35" spans="1:8" ht="15" hidden="1">
      <c r="A35" s="9" t="s">
        <v>118</v>
      </c>
      <c r="B35" s="65"/>
      <c r="C35" s="65"/>
      <c r="D35" s="66"/>
      <c r="E35" s="66"/>
      <c r="F35" s="66">
        <f t="shared" si="0"/>
        <v>0</v>
      </c>
      <c r="G35" s="65" t="e">
        <f t="shared" si="1"/>
        <v>#DIV/0!</v>
      </c>
      <c r="H35" s="65" t="e">
        <f t="shared" si="2"/>
        <v>#DIV/0!</v>
      </c>
    </row>
    <row r="36" spans="1:8" ht="25.5" hidden="1">
      <c r="A36" s="9" t="s">
        <v>117</v>
      </c>
      <c r="B36" s="65"/>
      <c r="C36" s="65"/>
      <c r="D36" s="66"/>
      <c r="E36" s="66"/>
      <c r="F36" s="66">
        <f t="shared" si="0"/>
        <v>0</v>
      </c>
      <c r="G36" s="65" t="e">
        <f t="shared" si="1"/>
        <v>#DIV/0!</v>
      </c>
      <c r="H36" s="65" t="e">
        <f t="shared" si="2"/>
        <v>#DIV/0!</v>
      </c>
    </row>
    <row r="37" spans="1:8" ht="51" hidden="1">
      <c r="A37" s="9" t="s">
        <v>116</v>
      </c>
      <c r="B37" s="65"/>
      <c r="C37" s="65"/>
      <c r="D37" s="66"/>
      <c r="E37" s="66"/>
      <c r="F37" s="66">
        <f t="shared" si="0"/>
        <v>0</v>
      </c>
      <c r="G37" s="65" t="e">
        <f t="shared" si="1"/>
        <v>#DIV/0!</v>
      </c>
      <c r="H37" s="65" t="e">
        <f t="shared" si="2"/>
        <v>#DIV/0!</v>
      </c>
    </row>
    <row r="38" spans="1:9" s="16" customFormat="1" ht="15">
      <c r="A38" s="9" t="s">
        <v>115</v>
      </c>
      <c r="B38" s="48"/>
      <c r="C38" s="48"/>
      <c r="D38" s="58"/>
      <c r="E38" s="58">
        <v>1</v>
      </c>
      <c r="F38" s="66">
        <f t="shared" si="0"/>
        <v>-1</v>
      </c>
      <c r="G38" s="65" t="e">
        <f t="shared" si="1"/>
        <v>#DIV/0!</v>
      </c>
      <c r="H38" s="65" t="e">
        <f t="shared" si="2"/>
        <v>#DIV/0!</v>
      </c>
      <c r="I38"/>
    </row>
    <row r="39" spans="1:12" s="35" customFormat="1" ht="63.75">
      <c r="A39" s="86" t="s">
        <v>220</v>
      </c>
      <c r="B39" s="76">
        <v>3494.3</v>
      </c>
      <c r="C39" s="76"/>
      <c r="D39" s="87">
        <v>3747.839</v>
      </c>
      <c r="E39" s="87">
        <v>3708.4</v>
      </c>
      <c r="F39" s="87">
        <f t="shared" si="0"/>
        <v>39.43899999999985</v>
      </c>
      <c r="G39" s="65">
        <f t="shared" si="1"/>
        <v>107.25578799759607</v>
      </c>
      <c r="H39" s="65" t="e">
        <f t="shared" si="2"/>
        <v>#DIV/0!</v>
      </c>
      <c r="I39" s="96">
        <f>D39+D40+D41+D42+D43</f>
        <v>6255.1230000000005</v>
      </c>
      <c r="K39" s="93">
        <f>I39*1000</f>
        <v>6255123.000000001</v>
      </c>
      <c r="L39" s="91"/>
    </row>
    <row r="40" spans="1:9" ht="51">
      <c r="A40" s="9" t="s">
        <v>296</v>
      </c>
      <c r="B40" s="55">
        <v>300</v>
      </c>
      <c r="C40" s="48"/>
      <c r="D40" s="58">
        <v>300.032</v>
      </c>
      <c r="E40" s="58"/>
      <c r="F40" s="58"/>
      <c r="G40" s="65">
        <f t="shared" si="1"/>
        <v>100.01066666666667</v>
      </c>
      <c r="H40" s="65" t="e">
        <f t="shared" si="2"/>
        <v>#DIV/0!</v>
      </c>
      <c r="I40" s="5"/>
    </row>
    <row r="41" spans="1:8" ht="63.75">
      <c r="A41" s="9" t="s">
        <v>112</v>
      </c>
      <c r="B41" s="48">
        <v>1776.4</v>
      </c>
      <c r="C41" s="48"/>
      <c r="D41" s="58">
        <v>1827.314</v>
      </c>
      <c r="E41" s="58">
        <v>1816.1</v>
      </c>
      <c r="F41" s="66">
        <f t="shared" si="0"/>
        <v>11.21400000000017</v>
      </c>
      <c r="G41" s="65">
        <f t="shared" si="1"/>
        <v>102.8661337536591</v>
      </c>
      <c r="H41" s="65" t="e">
        <f t="shared" si="2"/>
        <v>#DIV/0!</v>
      </c>
    </row>
    <row r="42" spans="1:8" ht="63.75">
      <c r="A42" s="9" t="s">
        <v>267</v>
      </c>
      <c r="B42" s="48">
        <v>196.34</v>
      </c>
      <c r="C42" s="48"/>
      <c r="D42" s="55">
        <v>201.322</v>
      </c>
      <c r="E42" s="48">
        <v>154.1</v>
      </c>
      <c r="F42" s="66">
        <f t="shared" si="0"/>
        <v>47.22200000000001</v>
      </c>
      <c r="G42" s="65">
        <f t="shared" si="1"/>
        <v>102.53743506162778</v>
      </c>
      <c r="H42" s="65" t="e">
        <f t="shared" si="2"/>
        <v>#DIV/0!</v>
      </c>
    </row>
    <row r="43" spans="1:9" ht="63.75">
      <c r="A43" s="9" t="s">
        <v>266</v>
      </c>
      <c r="B43" s="55">
        <v>177.2</v>
      </c>
      <c r="C43" s="48"/>
      <c r="D43" s="55">
        <v>178.616</v>
      </c>
      <c r="E43" s="48">
        <v>200</v>
      </c>
      <c r="F43" s="66">
        <f t="shared" si="0"/>
        <v>-21.383999999999986</v>
      </c>
      <c r="G43" s="65">
        <f t="shared" si="1"/>
        <v>100.79909706546277</v>
      </c>
      <c r="H43" s="65" t="e">
        <f t="shared" si="2"/>
        <v>#DIV/0!</v>
      </c>
      <c r="I43">
        <f>D43*1000</f>
        <v>178616</v>
      </c>
    </row>
    <row r="44" spans="1:8" ht="25.5">
      <c r="A44" s="9" t="s">
        <v>368</v>
      </c>
      <c r="B44" s="65">
        <v>62.2</v>
      </c>
      <c r="C44" s="48"/>
      <c r="D44" s="55">
        <v>71.953</v>
      </c>
      <c r="E44" s="48">
        <v>7.3</v>
      </c>
      <c r="F44" s="66">
        <f>D44-E44</f>
        <v>64.653</v>
      </c>
      <c r="G44" s="65">
        <f t="shared" si="1"/>
        <v>115.68006430868168</v>
      </c>
      <c r="H44" s="65" t="e">
        <f t="shared" si="2"/>
        <v>#DIV/0!</v>
      </c>
    </row>
    <row r="45" spans="1:8" ht="25.5">
      <c r="A45" s="9" t="s">
        <v>369</v>
      </c>
      <c r="B45" s="65">
        <v>2.1</v>
      </c>
      <c r="C45" s="48"/>
      <c r="D45" s="55">
        <v>5.786</v>
      </c>
      <c r="E45" s="48">
        <v>2.8</v>
      </c>
      <c r="F45" s="66">
        <f>D45-E45</f>
        <v>2.9859999999999998</v>
      </c>
      <c r="G45" s="65">
        <f t="shared" si="1"/>
        <v>275.5238095238095</v>
      </c>
      <c r="H45" s="65" t="e">
        <f t="shared" si="2"/>
        <v>#DIV/0!</v>
      </c>
    </row>
    <row r="46" spans="1:8" ht="25.5">
      <c r="A46" s="9" t="s">
        <v>370</v>
      </c>
      <c r="B46" s="65">
        <v>108.4</v>
      </c>
      <c r="C46" s="48"/>
      <c r="D46" s="55">
        <v>121.756</v>
      </c>
      <c r="E46" s="48">
        <v>79.2</v>
      </c>
      <c r="F46" s="66">
        <f>D46-E46</f>
        <v>42.556</v>
      </c>
      <c r="G46" s="65">
        <f t="shared" si="1"/>
        <v>112.32103321033209</v>
      </c>
      <c r="H46" s="65" t="e">
        <f t="shared" si="2"/>
        <v>#DIV/0!</v>
      </c>
    </row>
    <row r="47" spans="1:8" ht="25.5">
      <c r="A47" s="9" t="s">
        <v>371</v>
      </c>
      <c r="B47" s="65">
        <v>128.4</v>
      </c>
      <c r="C47" s="48"/>
      <c r="D47" s="55">
        <v>133.769</v>
      </c>
      <c r="E47" s="48">
        <v>131.1</v>
      </c>
      <c r="F47" s="66">
        <f>D47-E47</f>
        <v>2.669000000000011</v>
      </c>
      <c r="G47" s="65">
        <f t="shared" si="1"/>
        <v>104.18146417445482</v>
      </c>
      <c r="H47" s="65" t="e">
        <f t="shared" si="2"/>
        <v>#DIV/0!</v>
      </c>
    </row>
    <row r="48" spans="1:8" ht="76.5">
      <c r="A48" s="9" t="s">
        <v>172</v>
      </c>
      <c r="B48" s="65"/>
      <c r="C48" s="48"/>
      <c r="D48" s="55"/>
      <c r="E48" s="48"/>
      <c r="F48" s="66">
        <f>D48-E48</f>
        <v>0</v>
      </c>
      <c r="G48" s="65" t="e">
        <f t="shared" si="1"/>
        <v>#DIV/0!</v>
      </c>
      <c r="H48" s="65" t="e">
        <f t="shared" si="2"/>
        <v>#DIV/0!</v>
      </c>
    </row>
    <row r="49" spans="1:11" ht="76.5">
      <c r="A49" s="9" t="s">
        <v>173</v>
      </c>
      <c r="B49" s="48">
        <v>670</v>
      </c>
      <c r="C49" s="48"/>
      <c r="D49" s="58">
        <v>672.686</v>
      </c>
      <c r="E49" s="58">
        <v>2198.9</v>
      </c>
      <c r="F49" s="66">
        <f t="shared" si="0"/>
        <v>-1526.214</v>
      </c>
      <c r="G49" s="65">
        <f t="shared" si="1"/>
        <v>100.40089552238807</v>
      </c>
      <c r="H49" s="65" t="e">
        <f t="shared" si="2"/>
        <v>#DIV/0!</v>
      </c>
      <c r="I49" s="97">
        <f>D49+D51</f>
        <v>1035.129</v>
      </c>
      <c r="K49">
        <f>I49*1000</f>
        <v>1035128.9999999999</v>
      </c>
    </row>
    <row r="50" spans="1:9" ht="76.5">
      <c r="A50" s="9" t="s">
        <v>210</v>
      </c>
      <c r="B50" s="48"/>
      <c r="C50" s="48"/>
      <c r="D50" s="58"/>
      <c r="E50" s="58">
        <v>12</v>
      </c>
      <c r="F50" s="66"/>
      <c r="G50" s="65" t="e">
        <f t="shared" si="1"/>
        <v>#DIV/0!</v>
      </c>
      <c r="H50" s="65" t="e">
        <f t="shared" si="2"/>
        <v>#DIV/0!</v>
      </c>
      <c r="I50" s="92"/>
    </row>
    <row r="51" spans="1:8" ht="25.5">
      <c r="A51" s="9" t="s">
        <v>287</v>
      </c>
      <c r="B51" s="48">
        <v>362.4</v>
      </c>
      <c r="C51" s="48"/>
      <c r="D51" s="58">
        <v>362.443</v>
      </c>
      <c r="E51" s="58">
        <v>251</v>
      </c>
      <c r="F51" s="66">
        <f t="shared" si="0"/>
        <v>111.44299999999998</v>
      </c>
      <c r="G51" s="65">
        <f t="shared" si="1"/>
        <v>100.01186534216335</v>
      </c>
      <c r="H51" s="65" t="e">
        <f t="shared" si="2"/>
        <v>#DIV/0!</v>
      </c>
    </row>
    <row r="52" spans="1:8" ht="76.5">
      <c r="A52" s="9" t="s">
        <v>212</v>
      </c>
      <c r="B52" s="48"/>
      <c r="C52" s="48"/>
      <c r="D52" s="58"/>
      <c r="E52" s="58">
        <v>80</v>
      </c>
      <c r="F52" s="66"/>
      <c r="G52" s="65" t="e">
        <f t="shared" si="1"/>
        <v>#DIV/0!</v>
      </c>
      <c r="H52" s="65" t="e">
        <f t="shared" si="2"/>
        <v>#DIV/0!</v>
      </c>
    </row>
    <row r="53" spans="1:8" s="35" customFormat="1" ht="38.25">
      <c r="A53" s="86" t="s">
        <v>408</v>
      </c>
      <c r="B53" s="76">
        <v>1165.5</v>
      </c>
      <c r="C53" s="76"/>
      <c r="D53" s="87">
        <v>1422.669</v>
      </c>
      <c r="E53" s="87">
        <v>208.5</v>
      </c>
      <c r="F53" s="87">
        <f t="shared" si="0"/>
        <v>1214.169</v>
      </c>
      <c r="G53" s="65">
        <f t="shared" si="1"/>
        <v>122.06512226512227</v>
      </c>
      <c r="H53" s="65" t="e">
        <f t="shared" si="2"/>
        <v>#DIV/0!</v>
      </c>
    </row>
    <row r="54" spans="1:8" ht="63.75">
      <c r="A54" s="18" t="s">
        <v>106</v>
      </c>
      <c r="B54" s="57">
        <v>8</v>
      </c>
      <c r="C54" s="57"/>
      <c r="D54" s="58">
        <v>9.088</v>
      </c>
      <c r="E54" s="59">
        <v>7.1</v>
      </c>
      <c r="F54" s="66">
        <f t="shared" si="0"/>
        <v>1.9879999999999995</v>
      </c>
      <c r="G54" s="65">
        <f t="shared" si="1"/>
        <v>113.6</v>
      </c>
      <c r="H54" s="65" t="e">
        <f t="shared" si="2"/>
        <v>#DIV/0!</v>
      </c>
    </row>
    <row r="55" spans="1:8" ht="51">
      <c r="A55" s="9" t="s">
        <v>101</v>
      </c>
      <c r="B55" s="65">
        <v>2</v>
      </c>
      <c r="C55" s="48"/>
      <c r="D55" s="66">
        <v>3.25</v>
      </c>
      <c r="E55" s="66">
        <v>2.6</v>
      </c>
      <c r="F55" s="66">
        <f t="shared" si="0"/>
        <v>0.6499999999999999</v>
      </c>
      <c r="G55" s="65">
        <f t="shared" si="1"/>
        <v>162.5</v>
      </c>
      <c r="H55" s="65" t="e">
        <f t="shared" si="2"/>
        <v>#DIV/0!</v>
      </c>
    </row>
    <row r="56" spans="1:8" ht="51">
      <c r="A56" s="9" t="s">
        <v>99</v>
      </c>
      <c r="B56" s="48">
        <v>30</v>
      </c>
      <c r="C56" s="48"/>
      <c r="D56" s="58">
        <v>36.2</v>
      </c>
      <c r="E56" s="58">
        <v>15</v>
      </c>
      <c r="F56" s="66">
        <f t="shared" si="0"/>
        <v>21.200000000000003</v>
      </c>
      <c r="G56" s="65">
        <f t="shared" si="1"/>
        <v>120.66666666666667</v>
      </c>
      <c r="H56" s="65" t="e">
        <f t="shared" si="2"/>
        <v>#DIV/0!</v>
      </c>
    </row>
    <row r="57" spans="1:8" ht="63.75" hidden="1">
      <c r="A57" s="9" t="s">
        <v>98</v>
      </c>
      <c r="B57" s="65"/>
      <c r="C57" s="48"/>
      <c r="D57" s="58"/>
      <c r="E57" s="66"/>
      <c r="F57" s="66">
        <f t="shared" si="0"/>
        <v>0</v>
      </c>
      <c r="G57" s="65" t="e">
        <f t="shared" si="1"/>
        <v>#DIV/0!</v>
      </c>
      <c r="H57" s="65" t="e">
        <f t="shared" si="2"/>
        <v>#DIV/0!</v>
      </c>
    </row>
    <row r="58" spans="1:8" ht="51" hidden="1">
      <c r="A58" s="9" t="s">
        <v>391</v>
      </c>
      <c r="B58" s="65"/>
      <c r="C58" s="48"/>
      <c r="D58" s="58"/>
      <c r="E58" s="66"/>
      <c r="F58" s="66">
        <f>D58-E58</f>
        <v>0</v>
      </c>
      <c r="G58" s="65" t="e">
        <f t="shared" si="1"/>
        <v>#DIV/0!</v>
      </c>
      <c r="H58" s="65" t="e">
        <f t="shared" si="2"/>
        <v>#DIV/0!</v>
      </c>
    </row>
    <row r="59" spans="1:8" ht="25.5" hidden="1">
      <c r="A59" s="9" t="s">
        <v>338</v>
      </c>
      <c r="B59" s="65"/>
      <c r="C59" s="48"/>
      <c r="D59" s="58"/>
      <c r="E59" s="66"/>
      <c r="F59" s="66">
        <f t="shared" si="0"/>
        <v>0</v>
      </c>
      <c r="G59" s="65" t="e">
        <f t="shared" si="1"/>
        <v>#DIV/0!</v>
      </c>
      <c r="H59" s="65" t="e">
        <f t="shared" si="2"/>
        <v>#DIV/0!</v>
      </c>
    </row>
    <row r="60" spans="1:8" ht="38.25">
      <c r="A60" s="9" t="s">
        <v>288</v>
      </c>
      <c r="B60" s="48">
        <v>1</v>
      </c>
      <c r="C60" s="57"/>
      <c r="D60" s="48">
        <v>12.927</v>
      </c>
      <c r="E60" s="48"/>
      <c r="F60" s="48"/>
      <c r="G60" s="65">
        <f t="shared" si="1"/>
        <v>1292.7</v>
      </c>
      <c r="H60" s="65" t="e">
        <f t="shared" si="2"/>
        <v>#DIV/0!</v>
      </c>
    </row>
    <row r="61" spans="1:8" ht="38.25">
      <c r="A61" s="9" t="s">
        <v>339</v>
      </c>
      <c r="B61" s="48">
        <v>45</v>
      </c>
      <c r="C61" s="48"/>
      <c r="D61" s="58">
        <v>45</v>
      </c>
      <c r="E61" s="58">
        <v>17</v>
      </c>
      <c r="F61" s="66">
        <f t="shared" si="0"/>
        <v>28</v>
      </c>
      <c r="G61" s="65">
        <f t="shared" si="1"/>
        <v>100</v>
      </c>
      <c r="H61" s="65" t="e">
        <f t="shared" si="2"/>
        <v>#DIV/0!</v>
      </c>
    </row>
    <row r="62" spans="1:8" ht="25.5">
      <c r="A62" s="9" t="s">
        <v>305</v>
      </c>
      <c r="B62" s="65"/>
      <c r="C62" s="48"/>
      <c r="D62" s="58"/>
      <c r="E62" s="66"/>
      <c r="F62" s="66">
        <f t="shared" si="0"/>
        <v>0</v>
      </c>
      <c r="G62" s="65" t="e">
        <f t="shared" si="1"/>
        <v>#DIV/0!</v>
      </c>
      <c r="H62" s="65" t="e">
        <f t="shared" si="2"/>
        <v>#DIV/0!</v>
      </c>
    </row>
    <row r="63" spans="1:9" ht="25.5">
      <c r="A63" s="9" t="s">
        <v>21</v>
      </c>
      <c r="B63" s="55">
        <v>12</v>
      </c>
      <c r="C63" s="48"/>
      <c r="D63" s="58">
        <v>14.5</v>
      </c>
      <c r="E63" s="58">
        <v>4.5</v>
      </c>
      <c r="F63" s="58">
        <f t="shared" si="0"/>
        <v>10</v>
      </c>
      <c r="G63" s="65">
        <f t="shared" si="1"/>
        <v>120.83333333333333</v>
      </c>
      <c r="H63" s="65" t="e">
        <f t="shared" si="2"/>
        <v>#DIV/0!</v>
      </c>
      <c r="I63" s="5"/>
    </row>
    <row r="64" spans="1:9" ht="51">
      <c r="A64" s="9" t="s">
        <v>196</v>
      </c>
      <c r="B64" s="55"/>
      <c r="C64" s="48"/>
      <c r="D64" s="58"/>
      <c r="E64" s="58">
        <v>13.4</v>
      </c>
      <c r="F64" s="58"/>
      <c r="G64" s="65" t="e">
        <f t="shared" si="1"/>
        <v>#DIV/0!</v>
      </c>
      <c r="H64" s="65" t="e">
        <f t="shared" si="2"/>
        <v>#DIV/0!</v>
      </c>
      <c r="I64" s="5"/>
    </row>
    <row r="65" spans="1:9" ht="51">
      <c r="A65" s="9" t="s">
        <v>214</v>
      </c>
      <c r="B65" s="55"/>
      <c r="C65" s="48"/>
      <c r="D65" s="58"/>
      <c r="E65" s="58">
        <v>24</v>
      </c>
      <c r="F65" s="58"/>
      <c r="G65" s="65" t="e">
        <f t="shared" si="1"/>
        <v>#DIV/0!</v>
      </c>
      <c r="H65" s="65" t="e">
        <f t="shared" si="2"/>
        <v>#DIV/0!</v>
      </c>
      <c r="I65" s="5"/>
    </row>
    <row r="66" spans="1:9" ht="38.25">
      <c r="A66" s="9" t="s">
        <v>100</v>
      </c>
      <c r="B66" s="55">
        <v>8</v>
      </c>
      <c r="C66" s="55"/>
      <c r="D66" s="58">
        <v>8</v>
      </c>
      <c r="E66" s="58"/>
      <c r="F66" s="58"/>
      <c r="G66" s="65">
        <f t="shared" si="1"/>
        <v>100</v>
      </c>
      <c r="H66" s="65" t="e">
        <f t="shared" si="2"/>
        <v>#DIV/0!</v>
      </c>
      <c r="I66" s="5"/>
    </row>
    <row r="67" spans="1:9" ht="25.5">
      <c r="A67" s="9" t="s">
        <v>195</v>
      </c>
      <c r="B67" s="55">
        <v>4</v>
      </c>
      <c r="C67" s="55"/>
      <c r="D67" s="58">
        <v>4</v>
      </c>
      <c r="E67" s="58">
        <v>17.1</v>
      </c>
      <c r="F67" s="58"/>
      <c r="G67" s="65">
        <f t="shared" si="1"/>
        <v>100</v>
      </c>
      <c r="H67" s="65" t="e">
        <f t="shared" si="2"/>
        <v>#DIV/0!</v>
      </c>
      <c r="I67" s="23"/>
    </row>
    <row r="68" spans="1:8" ht="38.25">
      <c r="A68" s="9" t="s">
        <v>304</v>
      </c>
      <c r="B68" s="48"/>
      <c r="C68" s="48"/>
      <c r="D68" s="58"/>
      <c r="E68" s="58">
        <v>0.5</v>
      </c>
      <c r="F68" s="66">
        <f t="shared" si="0"/>
        <v>-0.5</v>
      </c>
      <c r="G68" s="65" t="e">
        <f t="shared" si="1"/>
        <v>#DIV/0!</v>
      </c>
      <c r="H68" s="65" t="e">
        <f t="shared" si="2"/>
        <v>#DIV/0!</v>
      </c>
    </row>
    <row r="69" spans="1:8" ht="51">
      <c r="A69" s="9" t="s">
        <v>297</v>
      </c>
      <c r="B69" s="65"/>
      <c r="C69" s="48"/>
      <c r="D69" s="58"/>
      <c r="E69" s="66"/>
      <c r="F69" s="66">
        <f t="shared" si="0"/>
        <v>0</v>
      </c>
      <c r="G69" s="65" t="e">
        <f t="shared" si="1"/>
        <v>#DIV/0!</v>
      </c>
      <c r="H69" s="65" t="e">
        <f t="shared" si="2"/>
        <v>#DIV/0!</v>
      </c>
    </row>
    <row r="70" spans="1:8" ht="51">
      <c r="A70" s="9" t="s">
        <v>184</v>
      </c>
      <c r="B70" s="48">
        <v>10</v>
      </c>
      <c r="C70" s="48"/>
      <c r="D70" s="48">
        <v>10</v>
      </c>
      <c r="E70" s="48">
        <v>10</v>
      </c>
      <c r="F70" s="48"/>
      <c r="G70" s="65">
        <f t="shared" si="1"/>
        <v>100</v>
      </c>
      <c r="H70" s="65" t="e">
        <f t="shared" si="2"/>
        <v>#DIV/0!</v>
      </c>
    </row>
    <row r="71" spans="1:8" ht="38.25">
      <c r="A71" s="9" t="s">
        <v>306</v>
      </c>
      <c r="B71" s="65">
        <v>40</v>
      </c>
      <c r="C71" s="48"/>
      <c r="D71" s="58">
        <v>40</v>
      </c>
      <c r="E71" s="66">
        <v>10</v>
      </c>
      <c r="F71" s="66">
        <f t="shared" si="0"/>
        <v>30</v>
      </c>
      <c r="G71" s="65">
        <f t="shared" si="1"/>
        <v>100</v>
      </c>
      <c r="H71" s="65" t="e">
        <f t="shared" si="2"/>
        <v>#DIV/0!</v>
      </c>
    </row>
    <row r="72" spans="1:9" ht="25.5">
      <c r="A72" s="9" t="s">
        <v>190</v>
      </c>
      <c r="B72" s="55">
        <v>2</v>
      </c>
      <c r="C72" s="55"/>
      <c r="D72" s="58">
        <v>2.02</v>
      </c>
      <c r="E72" s="58"/>
      <c r="F72" s="58"/>
      <c r="G72" s="65">
        <f t="shared" si="1"/>
        <v>101</v>
      </c>
      <c r="H72" s="65" t="e">
        <f t="shared" si="2"/>
        <v>#DIV/0!</v>
      </c>
      <c r="I72" s="5"/>
    </row>
    <row r="73" spans="1:9" ht="25.5">
      <c r="A73" s="9" t="s">
        <v>20</v>
      </c>
      <c r="B73" s="55">
        <v>75</v>
      </c>
      <c r="C73" s="48"/>
      <c r="D73" s="58">
        <v>92.3</v>
      </c>
      <c r="E73" s="58">
        <v>62.9</v>
      </c>
      <c r="F73" s="58">
        <f t="shared" si="0"/>
        <v>29.4</v>
      </c>
      <c r="G73" s="65">
        <f t="shared" si="1"/>
        <v>123.06666666666666</v>
      </c>
      <c r="H73" s="65" t="e">
        <f t="shared" si="2"/>
        <v>#DIV/0!</v>
      </c>
      <c r="I73" s="5"/>
    </row>
    <row r="74" spans="1:8" ht="51">
      <c r="A74" s="9" t="s">
        <v>289</v>
      </c>
      <c r="B74" s="48">
        <v>1</v>
      </c>
      <c r="C74" s="57"/>
      <c r="D74" s="48">
        <v>15.033</v>
      </c>
      <c r="E74" s="48">
        <v>40</v>
      </c>
      <c r="F74" s="48"/>
      <c r="G74" s="65">
        <f t="shared" si="1"/>
        <v>1503.3</v>
      </c>
      <c r="H74" s="65" t="e">
        <f t="shared" si="2"/>
        <v>#DIV/0!</v>
      </c>
    </row>
    <row r="75" spans="1:9" ht="38.25">
      <c r="A75" s="9" t="s">
        <v>188</v>
      </c>
      <c r="B75" s="55">
        <v>20</v>
      </c>
      <c r="C75" s="55"/>
      <c r="D75" s="58">
        <v>20</v>
      </c>
      <c r="E75" s="58"/>
      <c r="F75" s="58"/>
      <c r="G75" s="65">
        <f t="shared" si="1"/>
        <v>100</v>
      </c>
      <c r="H75" s="65" t="e">
        <f t="shared" si="2"/>
        <v>#DIV/0!</v>
      </c>
      <c r="I75" s="5"/>
    </row>
    <row r="76" spans="1:9" ht="25.5">
      <c r="A76" s="9" t="s">
        <v>108</v>
      </c>
      <c r="B76" s="55">
        <v>3</v>
      </c>
      <c r="C76" s="48"/>
      <c r="D76" s="58">
        <v>3.01</v>
      </c>
      <c r="E76" s="58"/>
      <c r="F76" s="58"/>
      <c r="G76" s="65">
        <f aca="true" t="shared" si="3" ref="G76:G93">D76/B76*100</f>
        <v>100.33333333333331</v>
      </c>
      <c r="H76" s="65" t="e">
        <f aca="true" t="shared" si="4" ref="H76:H93">D76/C76*100</f>
        <v>#DIV/0!</v>
      </c>
      <c r="I76" s="5"/>
    </row>
    <row r="77" spans="1:8" ht="38.25">
      <c r="A77" s="9" t="s">
        <v>166</v>
      </c>
      <c r="B77" s="65">
        <v>15</v>
      </c>
      <c r="C77" s="48"/>
      <c r="D77" s="58">
        <v>1</v>
      </c>
      <c r="E77" s="66"/>
      <c r="F77" s="66">
        <f t="shared" si="0"/>
        <v>1</v>
      </c>
      <c r="G77" s="65">
        <f t="shared" si="3"/>
        <v>6.666666666666667</v>
      </c>
      <c r="H77" s="65" t="e">
        <f t="shared" si="4"/>
        <v>#DIV/0!</v>
      </c>
    </row>
    <row r="78" spans="1:8" ht="38.25">
      <c r="A78" s="9" t="s">
        <v>113</v>
      </c>
      <c r="B78" s="65">
        <v>51</v>
      </c>
      <c r="C78" s="48"/>
      <c r="D78" s="58">
        <v>57</v>
      </c>
      <c r="E78" s="66">
        <v>134</v>
      </c>
      <c r="F78" s="66">
        <f t="shared" si="0"/>
        <v>-77</v>
      </c>
      <c r="G78" s="65">
        <f t="shared" si="3"/>
        <v>111.76470588235294</v>
      </c>
      <c r="H78" s="65" t="e">
        <f t="shared" si="4"/>
        <v>#DIV/0!</v>
      </c>
    </row>
    <row r="79" spans="1:8" ht="38.25">
      <c r="A79" s="9" t="s">
        <v>411</v>
      </c>
      <c r="B79" s="65"/>
      <c r="C79" s="48"/>
      <c r="D79" s="58"/>
      <c r="E79" s="66"/>
      <c r="F79" s="66">
        <f t="shared" si="0"/>
        <v>0</v>
      </c>
      <c r="G79" s="65" t="e">
        <f t="shared" si="3"/>
        <v>#DIV/0!</v>
      </c>
      <c r="H79" s="65" t="e">
        <f t="shared" si="4"/>
        <v>#DIV/0!</v>
      </c>
    </row>
    <row r="80" spans="1:8" ht="38.25">
      <c r="A80" s="9" t="s">
        <v>122</v>
      </c>
      <c r="B80" s="48">
        <v>185</v>
      </c>
      <c r="C80" s="48"/>
      <c r="D80" s="58">
        <v>234.163</v>
      </c>
      <c r="E80" s="58">
        <v>159.7</v>
      </c>
      <c r="F80" s="66">
        <f t="shared" si="0"/>
        <v>74.46300000000002</v>
      </c>
      <c r="G80" s="65">
        <f t="shared" si="3"/>
        <v>126.57459459459459</v>
      </c>
      <c r="H80" s="65" t="e">
        <f t="shared" si="4"/>
        <v>#DIV/0!</v>
      </c>
    </row>
    <row r="81" spans="1:8" ht="38.25">
      <c r="A81" s="9" t="s">
        <v>123</v>
      </c>
      <c r="B81" s="48">
        <v>126</v>
      </c>
      <c r="C81" s="48"/>
      <c r="D81" s="58">
        <v>143.84</v>
      </c>
      <c r="E81" s="58">
        <v>203.7</v>
      </c>
      <c r="F81" s="66">
        <f t="shared" si="0"/>
        <v>-59.859999999999985</v>
      </c>
      <c r="G81" s="65">
        <f t="shared" si="3"/>
        <v>114.15873015873017</v>
      </c>
      <c r="H81" s="65" t="e">
        <f t="shared" si="4"/>
        <v>#DIV/0!</v>
      </c>
    </row>
    <row r="82" spans="1:8" ht="38.25">
      <c r="A82" s="9" t="s">
        <v>157</v>
      </c>
      <c r="B82" s="48">
        <v>1</v>
      </c>
      <c r="C82" s="48"/>
      <c r="D82" s="58">
        <v>1</v>
      </c>
      <c r="E82" s="58"/>
      <c r="F82" s="66"/>
      <c r="G82" s="65">
        <f t="shared" si="3"/>
        <v>100</v>
      </c>
      <c r="H82" s="65" t="e">
        <f t="shared" si="4"/>
        <v>#DIV/0!</v>
      </c>
    </row>
    <row r="83" spans="1:8" ht="38.25">
      <c r="A83" s="9" t="s">
        <v>376</v>
      </c>
      <c r="B83" s="65"/>
      <c r="C83" s="48"/>
      <c r="D83" s="58"/>
      <c r="E83" s="66"/>
      <c r="F83" s="66">
        <f t="shared" si="0"/>
        <v>0</v>
      </c>
      <c r="G83" s="65" t="e">
        <f t="shared" si="3"/>
        <v>#DIV/0!</v>
      </c>
      <c r="H83" s="65" t="e">
        <f t="shared" si="4"/>
        <v>#DIV/0!</v>
      </c>
    </row>
    <row r="84" spans="1:8" ht="38.25">
      <c r="A84" s="9" t="s">
        <v>124</v>
      </c>
      <c r="B84" s="48">
        <v>5</v>
      </c>
      <c r="C84" s="48"/>
      <c r="D84" s="58">
        <v>3.5</v>
      </c>
      <c r="E84" s="58">
        <v>4.1</v>
      </c>
      <c r="F84" s="66">
        <f t="shared" si="0"/>
        <v>-0.5999999999999996</v>
      </c>
      <c r="G84" s="65">
        <f t="shared" si="3"/>
        <v>70</v>
      </c>
      <c r="H84" s="65" t="e">
        <f t="shared" si="4"/>
        <v>#DIV/0!</v>
      </c>
    </row>
    <row r="85" spans="1:8" ht="38.25">
      <c r="A85" s="9" t="s">
        <v>377</v>
      </c>
      <c r="B85" s="48"/>
      <c r="C85" s="48"/>
      <c r="D85" s="58"/>
      <c r="E85" s="58"/>
      <c r="F85" s="66">
        <f t="shared" si="0"/>
        <v>0</v>
      </c>
      <c r="G85" s="65" t="e">
        <f t="shared" si="3"/>
        <v>#DIV/0!</v>
      </c>
      <c r="H85" s="65" t="e">
        <f t="shared" si="4"/>
        <v>#DIV/0!</v>
      </c>
    </row>
    <row r="86" spans="1:8" ht="38.25">
      <c r="A86" s="9" t="s">
        <v>125</v>
      </c>
      <c r="B86" s="48">
        <v>10</v>
      </c>
      <c r="C86" s="48"/>
      <c r="D86" s="58">
        <v>12.112</v>
      </c>
      <c r="E86" s="58">
        <v>21.9</v>
      </c>
      <c r="F86" s="66">
        <f t="shared" si="0"/>
        <v>-9.787999999999998</v>
      </c>
      <c r="G86" s="65">
        <f t="shared" si="3"/>
        <v>121.12</v>
      </c>
      <c r="H86" s="65" t="e">
        <f t="shared" si="4"/>
        <v>#DIV/0!</v>
      </c>
    </row>
    <row r="87" spans="1:9" ht="38.25">
      <c r="A87" s="9" t="s">
        <v>159</v>
      </c>
      <c r="B87" s="48">
        <v>10</v>
      </c>
      <c r="C87" s="48"/>
      <c r="D87" s="55">
        <v>12.285</v>
      </c>
      <c r="E87" s="48">
        <v>7.5</v>
      </c>
      <c r="F87" s="66">
        <f t="shared" si="0"/>
        <v>4.785</v>
      </c>
      <c r="G87" s="65">
        <f t="shared" si="3"/>
        <v>122.85</v>
      </c>
      <c r="H87" s="65" t="e">
        <f t="shared" si="4"/>
        <v>#DIV/0!</v>
      </c>
      <c r="I87" s="42"/>
    </row>
    <row r="88" spans="1:8" ht="25.5">
      <c r="A88" s="9" t="s">
        <v>41</v>
      </c>
      <c r="B88" s="48"/>
      <c r="C88" s="48"/>
      <c r="D88" s="58"/>
      <c r="E88" s="58"/>
      <c r="F88" s="66">
        <f t="shared" si="0"/>
        <v>0</v>
      </c>
      <c r="G88" s="65" t="e">
        <f t="shared" si="3"/>
        <v>#DIV/0!</v>
      </c>
      <c r="H88" s="65" t="e">
        <f t="shared" si="4"/>
        <v>#DIV/0!</v>
      </c>
    </row>
    <row r="89" spans="1:8" ht="25.5">
      <c r="A89" s="9" t="s">
        <v>42</v>
      </c>
      <c r="B89" s="48"/>
      <c r="C89" s="48"/>
      <c r="D89" s="48"/>
      <c r="E89" s="48">
        <v>-10.1</v>
      </c>
      <c r="F89" s="66">
        <f t="shared" si="0"/>
        <v>10.1</v>
      </c>
      <c r="G89" s="65" t="e">
        <f t="shared" si="3"/>
        <v>#DIV/0!</v>
      </c>
      <c r="H89" s="65" t="e">
        <f t="shared" si="4"/>
        <v>#DIV/0!</v>
      </c>
    </row>
    <row r="90" spans="1:8" ht="25.5">
      <c r="A90" s="9" t="s">
        <v>56</v>
      </c>
      <c r="B90" s="48">
        <v>6</v>
      </c>
      <c r="C90" s="48"/>
      <c r="D90" s="59">
        <v>6.651</v>
      </c>
      <c r="E90" s="58">
        <v>6.5</v>
      </c>
      <c r="F90" s="66">
        <f t="shared" si="0"/>
        <v>0.1509999999999998</v>
      </c>
      <c r="G90" s="65">
        <f t="shared" si="3"/>
        <v>110.85000000000001</v>
      </c>
      <c r="H90" s="65" t="e">
        <f t="shared" si="4"/>
        <v>#DIV/0!</v>
      </c>
    </row>
    <row r="91" spans="1:8" ht="25.5">
      <c r="A91" s="9" t="s">
        <v>253</v>
      </c>
      <c r="B91" s="48">
        <v>2.3</v>
      </c>
      <c r="C91" s="55"/>
      <c r="D91" s="57">
        <v>4.413</v>
      </c>
      <c r="E91" s="48">
        <v>692.7</v>
      </c>
      <c r="F91" s="66">
        <f t="shared" si="0"/>
        <v>-688.287</v>
      </c>
      <c r="G91" s="65">
        <f t="shared" si="3"/>
        <v>191.86956521739134</v>
      </c>
      <c r="H91" s="65" t="e">
        <f t="shared" si="4"/>
        <v>#DIV/0!</v>
      </c>
    </row>
    <row r="92" spans="1:8" ht="25.5" hidden="1">
      <c r="A92" s="9" t="s">
        <v>55</v>
      </c>
      <c r="B92" s="65"/>
      <c r="C92" s="65"/>
      <c r="D92" s="66"/>
      <c r="E92" s="66"/>
      <c r="F92" s="66">
        <f t="shared" si="0"/>
        <v>0</v>
      </c>
      <c r="G92" s="65" t="e">
        <f t="shared" si="3"/>
        <v>#DIV/0!</v>
      </c>
      <c r="H92" s="65" t="e">
        <f t="shared" si="4"/>
        <v>#DIV/0!</v>
      </c>
    </row>
    <row r="93" spans="1:8" ht="25.5">
      <c r="A93" s="9" t="s">
        <v>308</v>
      </c>
      <c r="B93" s="48">
        <v>343.8</v>
      </c>
      <c r="C93" s="57"/>
      <c r="D93" s="48">
        <v>340.85</v>
      </c>
      <c r="E93" s="48"/>
      <c r="F93" s="48"/>
      <c r="G93" s="65">
        <f t="shared" si="3"/>
        <v>99.14194299011054</v>
      </c>
      <c r="H93" s="65" t="e">
        <f t="shared" si="4"/>
        <v>#DIV/0!</v>
      </c>
    </row>
    <row r="94" spans="1:9" s="41" customFormat="1" ht="15">
      <c r="A94" s="29" t="s">
        <v>135</v>
      </c>
      <c r="B94" s="50">
        <f>SUM(B11:B93)</f>
        <v>42826.840000000004</v>
      </c>
      <c r="C94" s="50">
        <f>SUM(C11:C93)</f>
        <v>0</v>
      </c>
      <c r="D94" s="50">
        <f>SUM(D11:D93)</f>
        <v>45336.467000000004</v>
      </c>
      <c r="E94" s="50">
        <f>SUM(E11:E92)</f>
        <v>41471.099999999984</v>
      </c>
      <c r="F94" s="60">
        <f>D94-E94</f>
        <v>3865.36700000002</v>
      </c>
      <c r="G94" s="69">
        <f>D94/B94*100</f>
        <v>105.85993970136485</v>
      </c>
      <c r="H94" s="69" t="e">
        <f>D94/C94*100</f>
        <v>#DIV/0!</v>
      </c>
      <c r="I94" s="88"/>
    </row>
    <row r="95" spans="1:11" ht="38.25">
      <c r="A95" s="9" t="s">
        <v>180</v>
      </c>
      <c r="B95" s="48">
        <v>611</v>
      </c>
      <c r="C95" s="48"/>
      <c r="D95" s="48">
        <v>611.34</v>
      </c>
      <c r="E95" s="48">
        <v>510.1</v>
      </c>
      <c r="F95" s="66">
        <f aca="true" t="shared" si="5" ref="F95:F102">D95-E95</f>
        <v>101.24000000000001</v>
      </c>
      <c r="G95" s="48">
        <f>D95/B95*100</f>
        <v>100.0556464811784</v>
      </c>
      <c r="H95" s="48" t="e">
        <f>D95/C95*100</f>
        <v>#DIV/0!</v>
      </c>
      <c r="I95" s="77">
        <f>D95+D96+D97+D98</f>
        <v>10558.783</v>
      </c>
      <c r="K95" s="90">
        <f>I95*1000</f>
        <v>10558783</v>
      </c>
    </row>
    <row r="96" spans="1:8" ht="38.25">
      <c r="A96" s="9" t="s">
        <v>181</v>
      </c>
      <c r="B96" s="48">
        <v>9313.3</v>
      </c>
      <c r="C96" s="48"/>
      <c r="D96" s="48">
        <v>9639.23</v>
      </c>
      <c r="E96" s="48">
        <v>8513.2</v>
      </c>
      <c r="F96" s="66">
        <f t="shared" si="5"/>
        <v>1126.0299999999988</v>
      </c>
      <c r="G96" s="48">
        <f aca="true" t="shared" si="6" ref="G96:G102">D96/B96*100</f>
        <v>103.49961882469157</v>
      </c>
      <c r="H96" s="48" t="e">
        <f aca="true" t="shared" si="7" ref="H96:H102">D96/C96*100</f>
        <v>#DIV/0!</v>
      </c>
    </row>
    <row r="97" spans="1:8" ht="38.25">
      <c r="A97" s="9" t="s">
        <v>170</v>
      </c>
      <c r="B97" s="48">
        <v>398.3</v>
      </c>
      <c r="C97" s="48"/>
      <c r="D97" s="48">
        <v>236.153</v>
      </c>
      <c r="E97" s="48">
        <v>384.4</v>
      </c>
      <c r="F97" s="66">
        <f>D97-E97</f>
        <v>-148.24699999999999</v>
      </c>
      <c r="G97" s="48">
        <f t="shared" si="6"/>
        <v>59.290233492342445</v>
      </c>
      <c r="H97" s="48" t="e">
        <f t="shared" si="7"/>
        <v>#DIV/0!</v>
      </c>
    </row>
    <row r="98" spans="1:9" ht="38.25">
      <c r="A98" s="9" t="s">
        <v>175</v>
      </c>
      <c r="B98" s="55">
        <v>72</v>
      </c>
      <c r="C98" s="48"/>
      <c r="D98" s="48">
        <v>72.06</v>
      </c>
      <c r="E98" s="61">
        <v>61</v>
      </c>
      <c r="F98" s="73">
        <f>D98-E98</f>
        <v>11.060000000000002</v>
      </c>
      <c r="G98" s="48">
        <f t="shared" si="6"/>
        <v>100.08333333333334</v>
      </c>
      <c r="H98" s="48" t="e">
        <f t="shared" si="7"/>
        <v>#DIV/0!</v>
      </c>
      <c r="I98" s="5"/>
    </row>
    <row r="99" spans="1:8" ht="38.25">
      <c r="A99" s="9" t="s">
        <v>171</v>
      </c>
      <c r="B99" s="48">
        <v>949.3</v>
      </c>
      <c r="C99" s="48"/>
      <c r="D99" s="48">
        <v>1072.921</v>
      </c>
      <c r="E99" s="48">
        <v>727.5</v>
      </c>
      <c r="F99" s="66">
        <f>D99-E99</f>
        <v>345.42100000000005</v>
      </c>
      <c r="G99" s="48">
        <f t="shared" si="6"/>
        <v>113.02233224481198</v>
      </c>
      <c r="H99" s="48" t="e">
        <f t="shared" si="7"/>
        <v>#DIV/0!</v>
      </c>
    </row>
    <row r="100" spans="1:8" ht="38.25">
      <c r="A100" s="9" t="s">
        <v>223</v>
      </c>
      <c r="B100" s="48">
        <v>170</v>
      </c>
      <c r="C100" s="48"/>
      <c r="D100" s="48">
        <v>240.874</v>
      </c>
      <c r="E100" s="48">
        <v>214.6</v>
      </c>
      <c r="F100" s="66">
        <f t="shared" si="5"/>
        <v>26.274</v>
      </c>
      <c r="G100" s="48">
        <f t="shared" si="6"/>
        <v>141.69058823529411</v>
      </c>
      <c r="H100" s="48" t="e">
        <f t="shared" si="7"/>
        <v>#DIV/0!</v>
      </c>
    </row>
    <row r="101" spans="1:9" ht="25.5">
      <c r="A101" s="9" t="s">
        <v>107</v>
      </c>
      <c r="B101" s="55"/>
      <c r="C101" s="48"/>
      <c r="D101" s="48">
        <v>2.129</v>
      </c>
      <c r="E101" s="61"/>
      <c r="F101" s="73"/>
      <c r="G101" s="48" t="e">
        <f t="shared" si="6"/>
        <v>#DIV/0!</v>
      </c>
      <c r="H101" s="48" t="e">
        <f t="shared" si="7"/>
        <v>#DIV/0!</v>
      </c>
      <c r="I101" s="5"/>
    </row>
    <row r="102" spans="1:8" ht="25.5">
      <c r="A102" s="9" t="s">
        <v>93</v>
      </c>
      <c r="B102" s="48">
        <v>688.4</v>
      </c>
      <c r="C102" s="48"/>
      <c r="D102" s="48">
        <v>837.473</v>
      </c>
      <c r="E102" s="61"/>
      <c r="F102" s="66">
        <f t="shared" si="5"/>
        <v>837.473</v>
      </c>
      <c r="G102" s="48">
        <f t="shared" si="6"/>
        <v>121.65499709471237</v>
      </c>
      <c r="H102" s="48" t="e">
        <f t="shared" si="7"/>
        <v>#DIV/0!</v>
      </c>
    </row>
    <row r="103" spans="1:8" ht="15">
      <c r="A103" s="11" t="s">
        <v>136</v>
      </c>
      <c r="B103" s="50">
        <f>SUM(B95:B102)</f>
        <v>12202.299999999997</v>
      </c>
      <c r="C103" s="50">
        <f>SUM(C95:C102)</f>
        <v>0</v>
      </c>
      <c r="D103" s="50">
        <f>SUM(D95:D102)</f>
        <v>12712.18</v>
      </c>
      <c r="E103" s="50">
        <f>SUM(E95:E102)</f>
        <v>10410.800000000001</v>
      </c>
      <c r="F103" s="60">
        <f>D103-E103</f>
        <v>2301.379999999999</v>
      </c>
      <c r="G103" s="50">
        <f>D103/B103*100</f>
        <v>104.17855650164316</v>
      </c>
      <c r="H103" s="50" t="e">
        <f>D103/C103*100</f>
        <v>#DIV/0!</v>
      </c>
    </row>
    <row r="104" spans="1:8" ht="15">
      <c r="A104" s="11" t="s">
        <v>128</v>
      </c>
      <c r="B104" s="50">
        <f>B103+B94</f>
        <v>55029.14</v>
      </c>
      <c r="C104" s="50">
        <f>C103+C94</f>
        <v>0</v>
      </c>
      <c r="D104" s="50">
        <f>D103+D94</f>
        <v>58048.647000000004</v>
      </c>
      <c r="E104" s="50">
        <f>E103+E94</f>
        <v>51881.89999999999</v>
      </c>
      <c r="F104" s="60">
        <f>D104-E104</f>
        <v>6166.747000000018</v>
      </c>
      <c r="G104" s="50">
        <f>D104/B104*100</f>
        <v>105.48710555898204</v>
      </c>
      <c r="H104" s="50" t="e">
        <f>D104/C104*100</f>
        <v>#DIV/0!</v>
      </c>
    </row>
    <row r="105" spans="1:8" ht="25.5">
      <c r="A105" s="9" t="s">
        <v>169</v>
      </c>
      <c r="B105" s="55">
        <v>38752</v>
      </c>
      <c r="C105" s="55"/>
      <c r="D105" s="75">
        <v>38752</v>
      </c>
      <c r="E105" s="48"/>
      <c r="F105" s="48"/>
      <c r="G105" s="48">
        <f>D105/B105*100</f>
        <v>100</v>
      </c>
      <c r="H105" s="48" t="e">
        <f>D105/C105*100</f>
        <v>#DIV/0!</v>
      </c>
    </row>
    <row r="106" spans="1:8" ht="25.5">
      <c r="A106" s="9" t="s">
        <v>251</v>
      </c>
      <c r="B106" s="55">
        <v>1948</v>
      </c>
      <c r="C106" s="55"/>
      <c r="D106" s="48">
        <v>1948</v>
      </c>
      <c r="E106" s="48"/>
      <c r="F106" s="48"/>
      <c r="G106" s="48">
        <f aca="true" t="shared" si="8" ref="G106:G169">D106/B106*100</f>
        <v>100</v>
      </c>
      <c r="H106" s="48" t="e">
        <f aca="true" t="shared" si="9" ref="H106:H169">D106/C106*100</f>
        <v>#DIV/0!</v>
      </c>
    </row>
    <row r="107" spans="1:8" ht="25.5">
      <c r="A107" s="9" t="s">
        <v>252</v>
      </c>
      <c r="B107" s="55">
        <v>5052</v>
      </c>
      <c r="C107" s="55"/>
      <c r="D107" s="48">
        <v>5052</v>
      </c>
      <c r="E107" s="48"/>
      <c r="F107" s="48"/>
      <c r="G107" s="48">
        <f t="shared" si="8"/>
        <v>100</v>
      </c>
      <c r="H107" s="48" t="e">
        <f t="shared" si="9"/>
        <v>#DIV/0!</v>
      </c>
    </row>
    <row r="108" spans="1:8" ht="38.25" hidden="1">
      <c r="A108" s="9" t="s">
        <v>12</v>
      </c>
      <c r="B108" s="55"/>
      <c r="C108" s="55"/>
      <c r="D108" s="55"/>
      <c r="E108" s="48"/>
      <c r="F108" s="48"/>
      <c r="G108" s="48" t="e">
        <f t="shared" si="8"/>
        <v>#DIV/0!</v>
      </c>
      <c r="H108" s="48" t="e">
        <f t="shared" si="9"/>
        <v>#DIV/0!</v>
      </c>
    </row>
    <row r="109" spans="1:8" ht="38.25">
      <c r="A109" s="9" t="s">
        <v>97</v>
      </c>
      <c r="B109" s="55">
        <v>2350.2</v>
      </c>
      <c r="C109" s="55"/>
      <c r="D109" s="55">
        <v>2350.2</v>
      </c>
      <c r="E109" s="48"/>
      <c r="F109" s="48"/>
      <c r="G109" s="48">
        <f t="shared" si="8"/>
        <v>100</v>
      </c>
      <c r="H109" s="48" t="e">
        <f t="shared" si="9"/>
        <v>#DIV/0!</v>
      </c>
    </row>
    <row r="110" spans="1:8" ht="25.5" hidden="1">
      <c r="A110" s="9" t="s">
        <v>94</v>
      </c>
      <c r="B110" s="55"/>
      <c r="C110" s="55"/>
      <c r="D110" s="55"/>
      <c r="E110" s="48"/>
      <c r="F110" s="48"/>
      <c r="G110" s="48" t="e">
        <f t="shared" si="8"/>
        <v>#DIV/0!</v>
      </c>
      <c r="H110" s="48" t="e">
        <f t="shared" si="9"/>
        <v>#DIV/0!</v>
      </c>
    </row>
    <row r="111" spans="1:8" ht="25.5" hidden="1">
      <c r="A111" s="9" t="s">
        <v>94</v>
      </c>
      <c r="B111" s="55"/>
      <c r="C111" s="55"/>
      <c r="D111" s="55"/>
      <c r="E111" s="48"/>
      <c r="F111" s="48"/>
      <c r="G111" s="48" t="e">
        <f t="shared" si="8"/>
        <v>#DIV/0!</v>
      </c>
      <c r="H111" s="48" t="e">
        <f t="shared" si="9"/>
        <v>#DIV/0!</v>
      </c>
    </row>
    <row r="112" spans="1:8" ht="25.5" hidden="1">
      <c r="A112" s="9" t="s">
        <v>94</v>
      </c>
      <c r="B112" s="55"/>
      <c r="C112" s="55"/>
      <c r="D112" s="55"/>
      <c r="E112" s="48"/>
      <c r="F112" s="48"/>
      <c r="G112" s="48" t="e">
        <f t="shared" si="8"/>
        <v>#DIV/0!</v>
      </c>
      <c r="H112" s="48" t="e">
        <f t="shared" si="9"/>
        <v>#DIV/0!</v>
      </c>
    </row>
    <row r="113" spans="1:8" ht="25.5" hidden="1">
      <c r="A113" s="9" t="s">
        <v>94</v>
      </c>
      <c r="B113" s="55"/>
      <c r="C113" s="55"/>
      <c r="D113" s="55"/>
      <c r="E113" s="48"/>
      <c r="F113" s="48"/>
      <c r="G113" s="48" t="e">
        <f t="shared" si="8"/>
        <v>#DIV/0!</v>
      </c>
      <c r="H113" s="48" t="e">
        <f t="shared" si="9"/>
        <v>#DIV/0!</v>
      </c>
    </row>
    <row r="114" spans="1:8" ht="25.5" hidden="1">
      <c r="A114" s="9" t="s">
        <v>94</v>
      </c>
      <c r="B114" s="55"/>
      <c r="C114" s="55"/>
      <c r="D114" s="55"/>
      <c r="E114" s="48"/>
      <c r="F114" s="48"/>
      <c r="G114" s="48" t="e">
        <f t="shared" si="8"/>
        <v>#DIV/0!</v>
      </c>
      <c r="H114" s="48" t="e">
        <f t="shared" si="9"/>
        <v>#DIV/0!</v>
      </c>
    </row>
    <row r="115" spans="1:8" ht="25.5">
      <c r="A115" s="9" t="s">
        <v>96</v>
      </c>
      <c r="B115" s="55">
        <v>7102.7</v>
      </c>
      <c r="C115" s="55"/>
      <c r="D115" s="55">
        <v>7102.7</v>
      </c>
      <c r="E115" s="48"/>
      <c r="F115" s="48"/>
      <c r="G115" s="48">
        <f t="shared" si="8"/>
        <v>100</v>
      </c>
      <c r="H115" s="48" t="e">
        <f t="shared" si="9"/>
        <v>#DIV/0!</v>
      </c>
    </row>
    <row r="116" spans="1:9" ht="25.5">
      <c r="A116" s="9" t="s">
        <v>80</v>
      </c>
      <c r="B116" s="55">
        <v>290.484</v>
      </c>
      <c r="C116" s="55"/>
      <c r="D116" s="55">
        <v>290.484</v>
      </c>
      <c r="E116" s="48"/>
      <c r="F116" s="48"/>
      <c r="G116" s="48">
        <f t="shared" si="8"/>
        <v>100</v>
      </c>
      <c r="H116" s="48" t="e">
        <f t="shared" si="9"/>
        <v>#DIV/0!</v>
      </c>
      <c r="I116" s="5"/>
    </row>
    <row r="117" spans="1:9" ht="25.5">
      <c r="A117" s="9" t="s">
        <v>216</v>
      </c>
      <c r="B117" s="55">
        <v>1060.5</v>
      </c>
      <c r="C117" s="48"/>
      <c r="D117" s="48">
        <v>1060.5</v>
      </c>
      <c r="E117" s="48"/>
      <c r="F117" s="48"/>
      <c r="G117" s="48">
        <f t="shared" si="8"/>
        <v>100</v>
      </c>
      <c r="H117" s="48" t="e">
        <f t="shared" si="9"/>
        <v>#DIV/0!</v>
      </c>
      <c r="I117" s="5"/>
    </row>
    <row r="118" spans="1:9" ht="27.75" customHeight="1">
      <c r="A118" s="9" t="s">
        <v>217</v>
      </c>
      <c r="B118" s="55">
        <v>247.627</v>
      </c>
      <c r="C118" s="48"/>
      <c r="D118" s="48">
        <v>247.627</v>
      </c>
      <c r="E118" s="48"/>
      <c r="F118" s="48"/>
      <c r="G118" s="48">
        <f t="shared" si="8"/>
        <v>100</v>
      </c>
      <c r="H118" s="48" t="e">
        <f t="shared" si="9"/>
        <v>#DIV/0!</v>
      </c>
      <c r="I118" s="5"/>
    </row>
    <row r="119" spans="1:9" ht="76.5">
      <c r="A119" s="9" t="s">
        <v>191</v>
      </c>
      <c r="B119" s="55">
        <v>2803.648</v>
      </c>
      <c r="C119" s="55"/>
      <c r="D119" s="55">
        <v>841.094</v>
      </c>
      <c r="E119" s="48"/>
      <c r="F119" s="48"/>
      <c r="G119" s="48">
        <f t="shared" si="8"/>
        <v>29.99998573287374</v>
      </c>
      <c r="H119" s="48" t="e">
        <f t="shared" si="9"/>
        <v>#DIV/0!</v>
      </c>
      <c r="I119" s="5"/>
    </row>
    <row r="120" spans="1:8" ht="63.75">
      <c r="A120" s="9" t="s">
        <v>186</v>
      </c>
      <c r="B120" s="55">
        <v>2803.648</v>
      </c>
      <c r="C120" s="55"/>
      <c r="D120" s="55">
        <v>841.094</v>
      </c>
      <c r="E120" s="55"/>
      <c r="F120" s="55"/>
      <c r="G120" s="48">
        <f t="shared" si="8"/>
        <v>29.99998573287374</v>
      </c>
      <c r="H120" s="48" t="e">
        <f t="shared" si="9"/>
        <v>#DIV/0!</v>
      </c>
    </row>
    <row r="121" spans="1:9" ht="60.75" customHeight="1">
      <c r="A121" s="9" t="s">
        <v>192</v>
      </c>
      <c r="B121" s="55">
        <v>1302.752</v>
      </c>
      <c r="C121" s="55"/>
      <c r="D121" s="55">
        <v>390.826</v>
      </c>
      <c r="E121" s="48"/>
      <c r="F121" s="48"/>
      <c r="G121" s="48">
        <f t="shared" si="8"/>
        <v>30.000030704232273</v>
      </c>
      <c r="H121" s="48" t="e">
        <f t="shared" si="9"/>
        <v>#DIV/0!</v>
      </c>
      <c r="I121" s="5"/>
    </row>
    <row r="122" spans="1:8" ht="38.25">
      <c r="A122" s="9" t="s">
        <v>187</v>
      </c>
      <c r="B122" s="55">
        <v>1302.752</v>
      </c>
      <c r="C122" s="55"/>
      <c r="D122" s="55">
        <v>390.826</v>
      </c>
      <c r="E122" s="55"/>
      <c r="F122" s="55"/>
      <c r="G122" s="48">
        <f t="shared" si="8"/>
        <v>30.000030704232273</v>
      </c>
      <c r="H122" s="48" t="e">
        <f t="shared" si="9"/>
        <v>#DIV/0!</v>
      </c>
    </row>
    <row r="123" spans="1:9" ht="42.75" customHeight="1">
      <c r="A123" s="9" t="s">
        <v>200</v>
      </c>
      <c r="B123" s="55">
        <v>667</v>
      </c>
      <c r="C123" s="55"/>
      <c r="D123" s="55">
        <v>667</v>
      </c>
      <c r="E123" s="48"/>
      <c r="F123" s="48"/>
      <c r="G123" s="48">
        <f t="shared" si="8"/>
        <v>100</v>
      </c>
      <c r="H123" s="48" t="e">
        <f t="shared" si="9"/>
        <v>#DIV/0!</v>
      </c>
      <c r="I123" s="5"/>
    </row>
    <row r="124" spans="1:9" ht="42.75" customHeight="1">
      <c r="A124" s="9" t="s">
        <v>194</v>
      </c>
      <c r="B124" s="55">
        <v>3599.6</v>
      </c>
      <c r="C124" s="55"/>
      <c r="D124" s="55">
        <v>2458.873</v>
      </c>
      <c r="E124" s="48"/>
      <c r="F124" s="48"/>
      <c r="G124" s="48">
        <f t="shared" si="8"/>
        <v>68.30961773530393</v>
      </c>
      <c r="H124" s="48" t="e">
        <f t="shared" si="9"/>
        <v>#DIV/0!</v>
      </c>
      <c r="I124" s="5"/>
    </row>
    <row r="125" spans="1:9" s="16" customFormat="1" ht="25.5">
      <c r="A125" s="18" t="s">
        <v>35</v>
      </c>
      <c r="B125" s="55">
        <v>4043.7</v>
      </c>
      <c r="C125" s="75"/>
      <c r="D125" s="75">
        <v>4043.7</v>
      </c>
      <c r="E125" s="57"/>
      <c r="F125" s="57"/>
      <c r="G125" s="48">
        <f t="shared" si="8"/>
        <v>100</v>
      </c>
      <c r="H125" s="48" t="e">
        <f t="shared" si="9"/>
        <v>#DIV/0!</v>
      </c>
      <c r="I125" s="14"/>
    </row>
    <row r="126" spans="1:8" ht="25.5">
      <c r="A126" s="9" t="s">
        <v>17</v>
      </c>
      <c r="B126" s="55">
        <v>18114.2</v>
      </c>
      <c r="C126" s="55"/>
      <c r="D126" s="75">
        <v>18114.18</v>
      </c>
      <c r="E126" s="48"/>
      <c r="F126" s="48"/>
      <c r="G126" s="48">
        <f t="shared" si="8"/>
        <v>99.99988958938292</v>
      </c>
      <c r="H126" s="48" t="e">
        <f t="shared" si="9"/>
        <v>#DIV/0!</v>
      </c>
    </row>
    <row r="127" spans="1:9" ht="25.5">
      <c r="A127" s="9" t="s">
        <v>23</v>
      </c>
      <c r="B127" s="55">
        <v>14972.001</v>
      </c>
      <c r="C127" s="55"/>
      <c r="D127" s="55">
        <v>14910.687</v>
      </c>
      <c r="E127" s="48"/>
      <c r="F127" s="48"/>
      <c r="G127" s="48">
        <f t="shared" si="8"/>
        <v>99.59047558172084</v>
      </c>
      <c r="H127" s="48" t="e">
        <f t="shared" si="9"/>
        <v>#DIV/0!</v>
      </c>
      <c r="I127" s="5"/>
    </row>
    <row r="128" spans="1:9" ht="25.5">
      <c r="A128" s="9" t="s">
        <v>22</v>
      </c>
      <c r="B128" s="55">
        <v>600</v>
      </c>
      <c r="C128" s="55"/>
      <c r="D128" s="55">
        <v>600</v>
      </c>
      <c r="E128" s="48"/>
      <c r="F128" s="48"/>
      <c r="G128" s="48">
        <f t="shared" si="8"/>
        <v>100</v>
      </c>
      <c r="H128" s="48" t="e">
        <f t="shared" si="9"/>
        <v>#DIV/0!</v>
      </c>
      <c r="I128" s="5"/>
    </row>
    <row r="129" spans="1:9" ht="28.5" customHeight="1">
      <c r="A129" s="9" t="s">
        <v>34</v>
      </c>
      <c r="B129" s="55">
        <v>23924.637</v>
      </c>
      <c r="C129" s="55"/>
      <c r="D129" s="55">
        <v>23011.509</v>
      </c>
      <c r="E129" s="48"/>
      <c r="F129" s="48"/>
      <c r="G129" s="48">
        <f t="shared" si="8"/>
        <v>96.18331513243022</v>
      </c>
      <c r="H129" s="48" t="e">
        <f t="shared" si="9"/>
        <v>#DIV/0!</v>
      </c>
      <c r="I129" s="5"/>
    </row>
    <row r="130" spans="1:9" ht="38.25" hidden="1">
      <c r="A130" s="9" t="s">
        <v>167</v>
      </c>
      <c r="B130" s="55"/>
      <c r="C130" s="55"/>
      <c r="D130" s="55"/>
      <c r="E130" s="48"/>
      <c r="F130" s="48"/>
      <c r="G130" s="48" t="e">
        <f t="shared" si="8"/>
        <v>#DIV/0!</v>
      </c>
      <c r="H130" s="48" t="e">
        <f t="shared" si="9"/>
        <v>#DIV/0!</v>
      </c>
      <c r="I130" s="5"/>
    </row>
    <row r="131" spans="1:8" ht="25.5">
      <c r="A131" s="18" t="s">
        <v>18</v>
      </c>
      <c r="B131" s="55">
        <v>2459</v>
      </c>
      <c r="C131" s="75"/>
      <c r="D131" s="75">
        <v>2459</v>
      </c>
      <c r="E131" s="57"/>
      <c r="F131" s="57"/>
      <c r="G131" s="48">
        <f t="shared" si="8"/>
        <v>100</v>
      </c>
      <c r="H131" s="48" t="e">
        <f t="shared" si="9"/>
        <v>#DIV/0!</v>
      </c>
    </row>
    <row r="132" spans="1:8" ht="25.5">
      <c r="A132" s="9" t="s">
        <v>249</v>
      </c>
      <c r="B132" s="55">
        <v>11058.521</v>
      </c>
      <c r="C132" s="55"/>
      <c r="D132" s="55">
        <v>11024.807</v>
      </c>
      <c r="E132" s="48"/>
      <c r="F132" s="48"/>
      <c r="G132" s="48">
        <f t="shared" si="8"/>
        <v>99.6951310215896</v>
      </c>
      <c r="H132" s="48" t="e">
        <f t="shared" si="9"/>
        <v>#DIV/0!</v>
      </c>
    </row>
    <row r="133" spans="1:8" ht="51">
      <c r="A133" s="18" t="s">
        <v>272</v>
      </c>
      <c r="B133" s="55">
        <v>2.3</v>
      </c>
      <c r="C133" s="75"/>
      <c r="D133" s="75">
        <v>2.3</v>
      </c>
      <c r="E133" s="57"/>
      <c r="F133" s="57"/>
      <c r="G133" s="48">
        <f t="shared" si="8"/>
        <v>100</v>
      </c>
      <c r="H133" s="48" t="e">
        <f t="shared" si="9"/>
        <v>#DIV/0!</v>
      </c>
    </row>
    <row r="134" spans="1:8" ht="38.25">
      <c r="A134" s="18" t="s">
        <v>407</v>
      </c>
      <c r="B134" s="55">
        <v>570.4</v>
      </c>
      <c r="C134" s="55"/>
      <c r="D134" s="75">
        <v>570.4</v>
      </c>
      <c r="E134" s="57"/>
      <c r="F134" s="57"/>
      <c r="G134" s="48">
        <f t="shared" si="8"/>
        <v>100</v>
      </c>
      <c r="H134" s="48" t="e">
        <f t="shared" si="9"/>
        <v>#DIV/0!</v>
      </c>
    </row>
    <row r="135" spans="1:8" ht="38.25">
      <c r="A135" s="9" t="s">
        <v>221</v>
      </c>
      <c r="B135" s="75">
        <v>570.4</v>
      </c>
      <c r="C135" s="75"/>
      <c r="D135" s="75">
        <v>570.4</v>
      </c>
      <c r="E135" s="57"/>
      <c r="F135" s="57"/>
      <c r="G135" s="48">
        <f t="shared" si="8"/>
        <v>100</v>
      </c>
      <c r="H135" s="48" t="e">
        <f t="shared" si="9"/>
        <v>#DIV/0!</v>
      </c>
    </row>
    <row r="136" spans="1:8" ht="38.25">
      <c r="A136" s="18" t="s">
        <v>409</v>
      </c>
      <c r="B136" s="55">
        <v>1181</v>
      </c>
      <c r="C136" s="55"/>
      <c r="D136" s="75">
        <v>1181</v>
      </c>
      <c r="E136" s="57"/>
      <c r="F136" s="57"/>
      <c r="G136" s="48">
        <f t="shared" si="8"/>
        <v>100</v>
      </c>
      <c r="H136" s="48" t="e">
        <f t="shared" si="9"/>
        <v>#DIV/0!</v>
      </c>
    </row>
    <row r="137" spans="1:8" ht="38.25">
      <c r="A137" s="18" t="s">
        <v>410</v>
      </c>
      <c r="B137" s="55">
        <v>24.5</v>
      </c>
      <c r="C137" s="55"/>
      <c r="D137" s="75">
        <v>24.3</v>
      </c>
      <c r="E137" s="57"/>
      <c r="F137" s="57"/>
      <c r="G137" s="48">
        <f t="shared" si="8"/>
        <v>99.18367346938776</v>
      </c>
      <c r="H137" s="48" t="e">
        <f t="shared" si="9"/>
        <v>#DIV/0!</v>
      </c>
    </row>
    <row r="138" spans="1:9" ht="51">
      <c r="A138" s="18" t="s">
        <v>39</v>
      </c>
      <c r="B138" s="55">
        <v>72240</v>
      </c>
      <c r="C138" s="55"/>
      <c r="D138" s="75">
        <v>72240</v>
      </c>
      <c r="E138" s="57"/>
      <c r="F138" s="57"/>
      <c r="G138" s="48">
        <f t="shared" si="8"/>
        <v>100</v>
      </c>
      <c r="H138" s="48" t="e">
        <f t="shared" si="9"/>
        <v>#DIV/0!</v>
      </c>
      <c r="I138" s="77"/>
    </row>
    <row r="139" spans="1:8" ht="102">
      <c r="A139" s="18" t="s">
        <v>40</v>
      </c>
      <c r="B139" s="55">
        <v>364.9</v>
      </c>
      <c r="C139" s="55"/>
      <c r="D139" s="75">
        <v>365.8</v>
      </c>
      <c r="E139" s="57"/>
      <c r="F139" s="57"/>
      <c r="G139" s="48">
        <f t="shared" si="8"/>
        <v>100.24664291586738</v>
      </c>
      <c r="H139" s="48" t="e">
        <f t="shared" si="9"/>
        <v>#DIV/0!</v>
      </c>
    </row>
    <row r="140" spans="1:8" ht="153">
      <c r="A140" s="18" t="s">
        <v>43</v>
      </c>
      <c r="B140" s="55">
        <v>70</v>
      </c>
      <c r="C140" s="55"/>
      <c r="D140" s="75">
        <v>70</v>
      </c>
      <c r="E140" s="57"/>
      <c r="F140" s="57"/>
      <c r="G140" s="48">
        <f t="shared" si="8"/>
        <v>100</v>
      </c>
      <c r="H140" s="48" t="e">
        <f t="shared" si="9"/>
        <v>#DIV/0!</v>
      </c>
    </row>
    <row r="141" spans="1:8" ht="76.5">
      <c r="A141" s="18" t="s">
        <v>44</v>
      </c>
      <c r="B141" s="55">
        <v>4136.447</v>
      </c>
      <c r="C141" s="55"/>
      <c r="D141" s="75">
        <v>4136.447</v>
      </c>
      <c r="E141" s="57"/>
      <c r="F141" s="57"/>
      <c r="G141" s="48">
        <f t="shared" si="8"/>
        <v>100</v>
      </c>
      <c r="H141" s="48" t="e">
        <f t="shared" si="9"/>
        <v>#DIV/0!</v>
      </c>
    </row>
    <row r="142" spans="1:8" ht="165.75">
      <c r="A142" s="18" t="s">
        <v>224</v>
      </c>
      <c r="B142" s="55">
        <v>174.2</v>
      </c>
      <c r="C142" s="55"/>
      <c r="D142" s="75">
        <v>174.2</v>
      </c>
      <c r="E142" s="57"/>
      <c r="F142" s="57"/>
      <c r="G142" s="48">
        <f t="shared" si="8"/>
        <v>100</v>
      </c>
      <c r="H142" s="48" t="e">
        <f t="shared" si="9"/>
        <v>#DIV/0!</v>
      </c>
    </row>
    <row r="143" spans="1:8" ht="165.75">
      <c r="A143" s="18" t="s">
        <v>227</v>
      </c>
      <c r="B143" s="55">
        <v>18.9</v>
      </c>
      <c r="C143" s="55"/>
      <c r="D143" s="75">
        <v>18.9</v>
      </c>
      <c r="E143" s="57"/>
      <c r="F143" s="57"/>
      <c r="G143" s="48">
        <f t="shared" si="8"/>
        <v>100</v>
      </c>
      <c r="H143" s="48" t="e">
        <f t="shared" si="9"/>
        <v>#DIV/0!</v>
      </c>
    </row>
    <row r="144" spans="1:8" ht="140.25">
      <c r="A144" s="18" t="s">
        <v>19</v>
      </c>
      <c r="B144" s="55">
        <v>159.6</v>
      </c>
      <c r="C144" s="55"/>
      <c r="D144" s="75">
        <v>159.6</v>
      </c>
      <c r="E144" s="57"/>
      <c r="F144" s="57"/>
      <c r="G144" s="48">
        <f t="shared" si="8"/>
        <v>100</v>
      </c>
      <c r="H144" s="48" t="e">
        <f t="shared" si="9"/>
        <v>#DIV/0!</v>
      </c>
    </row>
    <row r="145" spans="1:8" ht="165.75">
      <c r="A145" s="18" t="s">
        <v>229</v>
      </c>
      <c r="B145" s="55">
        <v>5609.4</v>
      </c>
      <c r="C145" s="55"/>
      <c r="D145" s="75">
        <v>5550.6</v>
      </c>
      <c r="E145" s="57"/>
      <c r="F145" s="57"/>
      <c r="G145" s="48">
        <f t="shared" si="8"/>
        <v>98.95175954647557</v>
      </c>
      <c r="H145" s="48" t="e">
        <f t="shared" si="9"/>
        <v>#DIV/0!</v>
      </c>
    </row>
    <row r="146" spans="1:9" ht="165.75">
      <c r="A146" s="18" t="s">
        <v>264</v>
      </c>
      <c r="B146" s="55">
        <v>291.6</v>
      </c>
      <c r="C146" s="55"/>
      <c r="D146" s="75">
        <v>243.1</v>
      </c>
      <c r="E146" s="57"/>
      <c r="F146" s="57"/>
      <c r="G146" s="48">
        <f t="shared" si="8"/>
        <v>83.3676268861454</v>
      </c>
      <c r="H146" s="48" t="e">
        <f t="shared" si="9"/>
        <v>#DIV/0!</v>
      </c>
      <c r="I146" s="5"/>
    </row>
    <row r="147" spans="1:8" ht="51">
      <c r="A147" s="9" t="s">
        <v>239</v>
      </c>
      <c r="B147" s="55">
        <v>1948</v>
      </c>
      <c r="C147" s="55"/>
      <c r="D147" s="75">
        <v>1948</v>
      </c>
      <c r="E147" s="57"/>
      <c r="F147" s="57"/>
      <c r="G147" s="48">
        <f t="shared" si="8"/>
        <v>100</v>
      </c>
      <c r="H147" s="48" t="e">
        <f t="shared" si="9"/>
        <v>#DIV/0!</v>
      </c>
    </row>
    <row r="148" spans="1:8" ht="51">
      <c r="A148" s="9" t="s">
        <v>240</v>
      </c>
      <c r="B148" s="55">
        <v>316</v>
      </c>
      <c r="C148" s="55"/>
      <c r="D148" s="75">
        <v>316</v>
      </c>
      <c r="E148" s="57"/>
      <c r="F148" s="57"/>
      <c r="G148" s="48">
        <f t="shared" si="8"/>
        <v>100</v>
      </c>
      <c r="H148" s="48" t="e">
        <f t="shared" si="9"/>
        <v>#DIV/0!</v>
      </c>
    </row>
    <row r="149" spans="1:8" ht="63.75">
      <c r="A149" s="9" t="s">
        <v>255</v>
      </c>
      <c r="B149" s="55">
        <v>4.1</v>
      </c>
      <c r="C149" s="55"/>
      <c r="D149" s="75">
        <v>4.1</v>
      </c>
      <c r="E149" s="57"/>
      <c r="F149" s="57"/>
      <c r="G149" s="48">
        <f t="shared" si="8"/>
        <v>100</v>
      </c>
      <c r="H149" s="48" t="e">
        <f t="shared" si="9"/>
        <v>#DIV/0!</v>
      </c>
    </row>
    <row r="150" spans="1:8" ht="63.75">
      <c r="A150" s="9" t="s">
        <v>285</v>
      </c>
      <c r="B150" s="55">
        <v>4.1</v>
      </c>
      <c r="C150" s="55"/>
      <c r="D150" s="75">
        <v>4.1</v>
      </c>
      <c r="E150" s="57"/>
      <c r="F150" s="57"/>
      <c r="G150" s="48">
        <f t="shared" si="8"/>
        <v>100</v>
      </c>
      <c r="H150" s="48" t="e">
        <f t="shared" si="9"/>
        <v>#DIV/0!</v>
      </c>
    </row>
    <row r="151" spans="1:8" ht="63.75">
      <c r="A151" s="9" t="s">
        <v>286</v>
      </c>
      <c r="B151" s="75">
        <v>0.9</v>
      </c>
      <c r="C151" s="75"/>
      <c r="D151" s="75">
        <v>0</v>
      </c>
      <c r="E151" s="57"/>
      <c r="F151" s="57"/>
      <c r="G151" s="48">
        <f t="shared" si="8"/>
        <v>0</v>
      </c>
      <c r="H151" s="48" t="e">
        <f t="shared" si="9"/>
        <v>#DIV/0!</v>
      </c>
    </row>
    <row r="152" spans="1:8" ht="63.75">
      <c r="A152" s="9" t="s">
        <v>160</v>
      </c>
      <c r="B152" s="55">
        <v>3187</v>
      </c>
      <c r="C152" s="55"/>
      <c r="D152" s="75">
        <v>2550</v>
      </c>
      <c r="E152" s="57"/>
      <c r="F152" s="57"/>
      <c r="G152" s="48">
        <f t="shared" si="8"/>
        <v>80.01255098839034</v>
      </c>
      <c r="H152" s="48" t="e">
        <f t="shared" si="9"/>
        <v>#DIV/0!</v>
      </c>
    </row>
    <row r="153" spans="1:8" ht="51">
      <c r="A153" s="9" t="s">
        <v>49</v>
      </c>
      <c r="B153" s="55">
        <v>3741</v>
      </c>
      <c r="C153" s="55"/>
      <c r="D153" s="75">
        <v>3728.603</v>
      </c>
      <c r="E153" s="57"/>
      <c r="F153" s="57"/>
      <c r="G153" s="48">
        <f t="shared" si="8"/>
        <v>99.6686180165731</v>
      </c>
      <c r="H153" s="48" t="e">
        <f t="shared" si="9"/>
        <v>#DIV/0!</v>
      </c>
    </row>
    <row r="154" spans="1:8" ht="63.75">
      <c r="A154" s="9" t="s">
        <v>48</v>
      </c>
      <c r="B154" s="55">
        <v>1713</v>
      </c>
      <c r="C154" s="55"/>
      <c r="D154" s="75">
        <v>1713</v>
      </c>
      <c r="E154" s="57"/>
      <c r="F154" s="57"/>
      <c r="G154" s="48">
        <f t="shared" si="8"/>
        <v>100</v>
      </c>
      <c r="H154" s="48" t="e">
        <f t="shared" si="9"/>
        <v>#DIV/0!</v>
      </c>
    </row>
    <row r="155" spans="1:8" ht="51">
      <c r="A155" s="9" t="s">
        <v>318</v>
      </c>
      <c r="B155" s="55">
        <v>263.316</v>
      </c>
      <c r="C155" s="55"/>
      <c r="D155" s="55">
        <v>263.316</v>
      </c>
      <c r="E155" s="48"/>
      <c r="F155" s="48"/>
      <c r="G155" s="48">
        <f t="shared" si="8"/>
        <v>100</v>
      </c>
      <c r="H155" s="48" t="e">
        <f t="shared" si="9"/>
        <v>#DIV/0!</v>
      </c>
    </row>
    <row r="156" spans="1:8" ht="63.75">
      <c r="A156" s="9" t="s">
        <v>111</v>
      </c>
      <c r="B156" s="55">
        <v>1803</v>
      </c>
      <c r="C156" s="55"/>
      <c r="D156" s="55">
        <v>1803</v>
      </c>
      <c r="E156" s="48"/>
      <c r="F156" s="48"/>
      <c r="G156" s="48">
        <f t="shared" si="8"/>
        <v>100</v>
      </c>
      <c r="H156" s="48" t="e">
        <f t="shared" si="9"/>
        <v>#DIV/0!</v>
      </c>
    </row>
    <row r="157" spans="1:8" ht="63.75">
      <c r="A157" s="9" t="s">
        <v>317</v>
      </c>
      <c r="B157" s="55">
        <v>5.205</v>
      </c>
      <c r="C157" s="55"/>
      <c r="D157" s="55">
        <v>5.205</v>
      </c>
      <c r="E157" s="48"/>
      <c r="F157" s="48"/>
      <c r="G157" s="48">
        <f t="shared" si="8"/>
        <v>100</v>
      </c>
      <c r="H157" s="48" t="e">
        <f t="shared" si="9"/>
        <v>#DIV/0!</v>
      </c>
    </row>
    <row r="158" spans="1:8" ht="63.75">
      <c r="A158" s="9" t="s">
        <v>319</v>
      </c>
      <c r="B158" s="55">
        <v>908.4</v>
      </c>
      <c r="C158" s="55"/>
      <c r="D158" s="55">
        <v>908.4</v>
      </c>
      <c r="E158" s="48"/>
      <c r="F158" s="48"/>
      <c r="G158" s="48">
        <f t="shared" si="8"/>
        <v>100</v>
      </c>
      <c r="H158" s="48" t="e">
        <f t="shared" si="9"/>
        <v>#DIV/0!</v>
      </c>
    </row>
    <row r="159" spans="1:8" ht="51">
      <c r="A159" s="9" t="s">
        <v>320</v>
      </c>
      <c r="B159" s="55">
        <v>517.562</v>
      </c>
      <c r="C159" s="55"/>
      <c r="D159" s="55">
        <v>517.562</v>
      </c>
      <c r="E159" s="48"/>
      <c r="F159" s="48"/>
      <c r="G159" s="48">
        <f t="shared" si="8"/>
        <v>100</v>
      </c>
      <c r="H159" s="48" t="e">
        <f t="shared" si="9"/>
        <v>#DIV/0!</v>
      </c>
    </row>
    <row r="160" spans="1:8" ht="51">
      <c r="A160" s="18" t="s">
        <v>310</v>
      </c>
      <c r="B160" s="55">
        <v>42.8</v>
      </c>
      <c r="C160" s="55"/>
      <c r="D160" s="55">
        <v>42.8</v>
      </c>
      <c r="E160" s="48"/>
      <c r="F160" s="48"/>
      <c r="G160" s="48">
        <f t="shared" si="8"/>
        <v>100</v>
      </c>
      <c r="H160" s="48" t="e">
        <f t="shared" si="9"/>
        <v>#DIV/0!</v>
      </c>
    </row>
    <row r="161" spans="1:9" ht="53.25" customHeight="1">
      <c r="A161" s="95" t="s">
        <v>199</v>
      </c>
      <c r="B161" s="55">
        <v>26.2</v>
      </c>
      <c r="C161" s="55"/>
      <c r="D161" s="55">
        <v>26.2</v>
      </c>
      <c r="E161" s="48"/>
      <c r="F161" s="48"/>
      <c r="G161" s="48">
        <f t="shared" si="8"/>
        <v>100</v>
      </c>
      <c r="H161" s="48" t="e">
        <f t="shared" si="9"/>
        <v>#DIV/0!</v>
      </c>
      <c r="I161" s="5"/>
    </row>
    <row r="162" spans="1:8" ht="25.5">
      <c r="A162" s="18" t="s">
        <v>37</v>
      </c>
      <c r="B162" s="55">
        <v>646.3</v>
      </c>
      <c r="C162" s="55"/>
      <c r="D162" s="55">
        <v>646.3</v>
      </c>
      <c r="E162" s="48"/>
      <c r="F162" s="48"/>
      <c r="G162" s="48">
        <f t="shared" si="8"/>
        <v>100</v>
      </c>
      <c r="H162" s="48" t="e">
        <f t="shared" si="9"/>
        <v>#DIV/0!</v>
      </c>
    </row>
    <row r="163" spans="1:8" ht="25.5">
      <c r="A163" s="18" t="s">
        <v>261</v>
      </c>
      <c r="B163" s="55">
        <v>1016.48</v>
      </c>
      <c r="C163" s="55"/>
      <c r="D163" s="55">
        <v>1016.48</v>
      </c>
      <c r="E163" s="48"/>
      <c r="F163" s="48"/>
      <c r="G163" s="48">
        <f t="shared" si="8"/>
        <v>100</v>
      </c>
      <c r="H163" s="48" t="e">
        <f t="shared" si="9"/>
        <v>#DIV/0!</v>
      </c>
    </row>
    <row r="164" spans="1:9" ht="25.5">
      <c r="A164" s="9" t="s">
        <v>193</v>
      </c>
      <c r="B164" s="55">
        <v>10.416</v>
      </c>
      <c r="C164" s="55"/>
      <c r="D164" s="55">
        <v>10.416</v>
      </c>
      <c r="E164" s="48"/>
      <c r="F164" s="48"/>
      <c r="G164" s="48">
        <f t="shared" si="8"/>
        <v>100</v>
      </c>
      <c r="H164" s="48" t="e">
        <f t="shared" si="9"/>
        <v>#DIV/0!</v>
      </c>
      <c r="I164" s="81"/>
    </row>
    <row r="165" spans="1:8" ht="25.5">
      <c r="A165" s="9" t="s">
        <v>250</v>
      </c>
      <c r="B165" s="75">
        <v>5428.95</v>
      </c>
      <c r="C165" s="75"/>
      <c r="D165" s="75">
        <v>5367.874</v>
      </c>
      <c r="E165" s="48"/>
      <c r="F165" s="48"/>
      <c r="G165" s="48">
        <f t="shared" si="8"/>
        <v>98.87499424382247</v>
      </c>
      <c r="H165" s="48" t="e">
        <f t="shared" si="9"/>
        <v>#DIV/0!</v>
      </c>
    </row>
    <row r="166" spans="1:8" ht="25.5">
      <c r="A166" s="9" t="s">
        <v>293</v>
      </c>
      <c r="B166" s="75">
        <v>246.5</v>
      </c>
      <c r="C166" s="75"/>
      <c r="D166" s="75">
        <v>348</v>
      </c>
      <c r="E166" s="48"/>
      <c r="F166" s="48"/>
      <c r="G166" s="48">
        <f t="shared" si="8"/>
        <v>141.1764705882353</v>
      </c>
      <c r="H166" s="48" t="e">
        <f t="shared" si="9"/>
        <v>#DIV/0!</v>
      </c>
    </row>
    <row r="167" spans="1:8" ht="38.25">
      <c r="A167" s="9" t="s">
        <v>294</v>
      </c>
      <c r="B167" s="75">
        <v>130</v>
      </c>
      <c r="C167" s="75"/>
      <c r="D167" s="75">
        <v>130</v>
      </c>
      <c r="E167" s="48"/>
      <c r="F167" s="48"/>
      <c r="G167" s="48">
        <f t="shared" si="8"/>
        <v>100</v>
      </c>
      <c r="H167" s="48" t="e">
        <f t="shared" si="9"/>
        <v>#DIV/0!</v>
      </c>
    </row>
    <row r="168" spans="1:8" ht="25.5">
      <c r="A168" s="9" t="s">
        <v>295</v>
      </c>
      <c r="B168" s="55">
        <v>783.73</v>
      </c>
      <c r="C168" s="55"/>
      <c r="D168" s="55">
        <v>690.33</v>
      </c>
      <c r="E168" s="48"/>
      <c r="F168" s="48"/>
      <c r="G168" s="48">
        <f t="shared" si="8"/>
        <v>88.08263049774794</v>
      </c>
      <c r="H168" s="48" t="e">
        <f t="shared" si="9"/>
        <v>#DIV/0!</v>
      </c>
    </row>
    <row r="169" spans="1:12" ht="41.25" customHeight="1">
      <c r="A169" s="9" t="s">
        <v>179</v>
      </c>
      <c r="B169" s="55"/>
      <c r="C169" s="55"/>
      <c r="D169" s="55">
        <v>-0.488</v>
      </c>
      <c r="E169" s="48"/>
      <c r="F169" s="48"/>
      <c r="G169" s="48" t="e">
        <f t="shared" si="8"/>
        <v>#DIV/0!</v>
      </c>
      <c r="H169" s="48" t="e">
        <f t="shared" si="9"/>
        <v>#DIV/0!</v>
      </c>
      <c r="L169" s="77"/>
    </row>
    <row r="170" spans="1:8" ht="51">
      <c r="A170" s="9" t="s">
        <v>78</v>
      </c>
      <c r="B170" s="55"/>
      <c r="C170" s="55"/>
      <c r="D170" s="55">
        <v>-144.996</v>
      </c>
      <c r="E170" s="48"/>
      <c r="F170" s="48"/>
      <c r="G170" s="48" t="e">
        <f>D170/B170*100</f>
        <v>#DIV/0!</v>
      </c>
      <c r="H170" s="48" t="e">
        <f>D170/C170*100</f>
        <v>#DIV/0!</v>
      </c>
    </row>
    <row r="171" spans="1:8" ht="51">
      <c r="A171" s="9" t="s">
        <v>79</v>
      </c>
      <c r="B171" s="55"/>
      <c r="C171" s="55"/>
      <c r="D171" s="55">
        <v>-82.089</v>
      </c>
      <c r="E171" s="48"/>
      <c r="F171" s="48"/>
      <c r="G171" s="48" t="e">
        <f>D171/B171*100</f>
        <v>#DIV/0!</v>
      </c>
      <c r="H171" s="48" t="e">
        <f>D171/C171*100</f>
        <v>#DIV/0!</v>
      </c>
    </row>
    <row r="172" spans="1:8" ht="51">
      <c r="A172" s="9" t="s">
        <v>301</v>
      </c>
      <c r="B172" s="55"/>
      <c r="C172" s="55"/>
      <c r="D172" s="55">
        <v>-14.566</v>
      </c>
      <c r="E172" s="48"/>
      <c r="F172" s="48"/>
      <c r="G172" s="48" t="e">
        <f>D172/B172*100</f>
        <v>#DIV/0!</v>
      </c>
      <c r="H172" s="48" t="e">
        <f>D172/C172*100</f>
        <v>#DIV/0!</v>
      </c>
    </row>
    <row r="173" spans="1:9" s="16" customFormat="1" ht="15">
      <c r="A173" s="19" t="s">
        <v>130</v>
      </c>
      <c r="B173" s="70">
        <f>SUM(B105:B172)</f>
        <v>252611.57599999997</v>
      </c>
      <c r="C173" s="70">
        <f>SUM(C105:C172)</f>
        <v>0</v>
      </c>
      <c r="D173" s="70">
        <f>SUM(D105:D172)</f>
        <v>243661.70099999994</v>
      </c>
      <c r="E173" s="70">
        <f>SUM(E105:E172)</f>
        <v>0</v>
      </c>
      <c r="F173" s="70"/>
      <c r="G173" s="71">
        <f>D173/B173*100</f>
        <v>96.45706062179825</v>
      </c>
      <c r="H173" s="71" t="e">
        <f>D173/C173*100</f>
        <v>#DIV/0!</v>
      </c>
      <c r="I173"/>
    </row>
    <row r="174" spans="1:8" ht="15">
      <c r="A174" s="11" t="s">
        <v>131</v>
      </c>
      <c r="B174" s="71">
        <f>B104+B173</f>
        <v>307640.71599999996</v>
      </c>
      <c r="C174" s="71">
        <f>C104+C173</f>
        <v>0</v>
      </c>
      <c r="D174" s="71">
        <f>D104+D173</f>
        <v>301710.34799999994</v>
      </c>
      <c r="E174" s="71">
        <f>E104+E173</f>
        <v>51881.89999999999</v>
      </c>
      <c r="F174" s="72"/>
      <c r="G174" s="71">
        <f>D174/B174*100</f>
        <v>98.07230717796145</v>
      </c>
      <c r="H174" s="71" t="e">
        <f>D174/C174*100</f>
        <v>#DIV/0!</v>
      </c>
    </row>
    <row r="175" spans="2:8" ht="12.75">
      <c r="B175" s="7"/>
      <c r="C175" s="7"/>
      <c r="D175" s="7"/>
      <c r="E175" s="7"/>
      <c r="F175" s="7"/>
      <c r="G175" s="7"/>
      <c r="H175" s="7"/>
    </row>
    <row r="176" spans="2:8" ht="12.75">
      <c r="B176" s="2"/>
      <c r="C176" s="2"/>
      <c r="D176" s="2"/>
      <c r="E176" s="2"/>
      <c r="F176" s="2"/>
      <c r="G176" s="2"/>
      <c r="H176" s="2"/>
    </row>
    <row r="177" spans="1:9" s="64" customFormat="1" ht="14.25">
      <c r="A177" s="44"/>
      <c r="B177" s="45"/>
      <c r="C177" s="45"/>
      <c r="D177" s="45"/>
      <c r="E177" s="45"/>
      <c r="F177" s="45"/>
      <c r="G177" s="45"/>
      <c r="H177" s="45"/>
      <c r="I177" s="45"/>
    </row>
    <row r="178" spans="1:9" s="64" customFormat="1" ht="14.25">
      <c r="A178" s="44" t="s">
        <v>6</v>
      </c>
      <c r="B178" s="45"/>
      <c r="C178" s="45"/>
      <c r="D178" s="45"/>
      <c r="E178" s="45"/>
      <c r="F178" s="45"/>
      <c r="G178" s="45"/>
      <c r="H178" s="45"/>
      <c r="I178" s="45"/>
    </row>
    <row r="179" spans="1:9" s="16" customFormat="1" ht="12.75">
      <c r="A179" s="10" t="s">
        <v>324</v>
      </c>
      <c r="B179"/>
      <c r="C179"/>
      <c r="D179"/>
      <c r="E179"/>
      <c r="F179"/>
      <c r="G179"/>
      <c r="H179"/>
      <c r="I179"/>
    </row>
    <row r="181" s="47" customFormat="1" ht="12">
      <c r="A181" s="46" t="s">
        <v>226</v>
      </c>
    </row>
    <row r="185" spans="1:6" ht="12.75">
      <c r="A185" s="83"/>
      <c r="B185" s="78"/>
      <c r="C185" s="78"/>
      <c r="D185" s="78"/>
      <c r="E185" s="78"/>
      <c r="F185" s="78"/>
    </row>
    <row r="186" spans="1:9" s="16" customFormat="1" ht="12.75">
      <c r="A186" s="83"/>
      <c r="B186" s="78"/>
      <c r="C186" s="78"/>
      <c r="D186" s="78"/>
      <c r="E186" s="78"/>
      <c r="F186" s="78"/>
      <c r="G186"/>
      <c r="H186"/>
      <c r="I186"/>
    </row>
    <row r="187" spans="1:6" ht="15">
      <c r="A187" s="79"/>
      <c r="B187" s="84"/>
      <c r="C187" s="84"/>
      <c r="D187" s="84"/>
      <c r="E187" s="78"/>
      <c r="F187" s="78"/>
    </row>
    <row r="188" spans="1:6" ht="15">
      <c r="A188" s="79"/>
      <c r="B188" s="84"/>
      <c r="C188" s="84"/>
      <c r="D188" s="84"/>
      <c r="E188" s="78"/>
      <c r="F188" s="78"/>
    </row>
    <row r="189" spans="1:6" ht="15">
      <c r="A189" s="79"/>
      <c r="B189" s="85"/>
      <c r="C189" s="85"/>
      <c r="D189" s="85"/>
      <c r="E189" s="78"/>
      <c r="F189" s="78"/>
    </row>
    <row r="190" spans="1:6" ht="12.75">
      <c r="A190" s="83"/>
      <c r="B190" s="78"/>
      <c r="C190" s="78"/>
      <c r="D190" s="78"/>
      <c r="E190" s="78"/>
      <c r="F190" s="78"/>
    </row>
    <row r="191" spans="1:6" ht="12.75">
      <c r="A191" s="83"/>
      <c r="B191" s="78"/>
      <c r="C191" s="78"/>
      <c r="D191" s="78"/>
      <c r="E191" s="78"/>
      <c r="F191" s="78"/>
    </row>
    <row r="192" spans="1:9" s="16" customFormat="1" ht="12.75">
      <c r="A192" s="10"/>
      <c r="B192"/>
      <c r="C192"/>
      <c r="D192"/>
      <c r="E192"/>
      <c r="F192"/>
      <c r="G192"/>
      <c r="H192"/>
      <c r="I192"/>
    </row>
  </sheetData>
  <sheetProtection/>
  <mergeCells count="12">
    <mergeCell ref="A8:A9"/>
    <mergeCell ref="B8:B9"/>
    <mergeCell ref="C8:C9"/>
    <mergeCell ref="D8:D9"/>
    <mergeCell ref="A1:H1"/>
    <mergeCell ref="A3:H3"/>
    <mergeCell ref="A4:H4"/>
    <mergeCell ref="A5:H5"/>
    <mergeCell ref="F7:H7"/>
    <mergeCell ref="G8:H8"/>
    <mergeCell ref="E8:E9"/>
    <mergeCell ref="F8:F9"/>
  </mergeCells>
  <printOptions horizontalCentered="1"/>
  <pageMargins left="0.3937007874015748" right="0.1968503937007874" top="0.3937007874015748" bottom="0.3937007874015748" header="0.5118110236220472" footer="0.5118110236220472"/>
  <pageSetup fitToHeight="10" horizontalDpi="600" verticalDpi="600" orientation="portrait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7" sqref="N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="75" zoomScaleNormal="75" zoomScalePageLayoutView="0" workbookViewId="0" topLeftCell="A20">
      <selection activeCell="J24" sqref="J24:M29"/>
    </sheetView>
  </sheetViews>
  <sheetFormatPr defaultColWidth="9.00390625" defaultRowHeight="12.75"/>
  <cols>
    <col min="1" max="1" width="56.25390625" style="10" customWidth="1"/>
    <col min="2" max="2" width="15.125" style="0" customWidth="1"/>
    <col min="3" max="3" width="15.375" style="0" customWidth="1"/>
    <col min="4" max="6" width="15.875" style="0" customWidth="1"/>
    <col min="7" max="7" width="10.25390625" style="0" customWidth="1"/>
    <col min="8" max="8" width="11.25390625" style="0" customWidth="1"/>
    <col min="9" max="9" width="0.12890625" style="0" hidden="1" customWidth="1"/>
  </cols>
  <sheetData>
    <row r="1" spans="1:9" ht="15" customHeight="1">
      <c r="A1" s="100" t="s">
        <v>402</v>
      </c>
      <c r="B1" s="100"/>
      <c r="C1" s="100"/>
      <c r="D1" s="101"/>
      <c r="E1" s="101"/>
      <c r="F1" s="101"/>
      <c r="G1" s="101"/>
      <c r="H1" s="101"/>
      <c r="I1" s="101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06" t="s">
        <v>138</v>
      </c>
      <c r="B3" s="106"/>
      <c r="C3" s="106"/>
      <c r="D3" s="106"/>
      <c r="E3" s="106"/>
      <c r="F3" s="106"/>
      <c r="G3" s="106"/>
      <c r="H3" s="2"/>
    </row>
    <row r="4" spans="1:8" ht="18">
      <c r="A4" s="106" t="s">
        <v>204</v>
      </c>
      <c r="B4" s="106"/>
      <c r="C4" s="106"/>
      <c r="D4" s="106"/>
      <c r="E4" s="106"/>
      <c r="F4" s="106"/>
      <c r="G4" s="106"/>
      <c r="H4" s="106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07" t="s">
        <v>403</v>
      </c>
      <c r="E6" s="107"/>
      <c r="F6" s="107"/>
      <c r="G6" s="107"/>
      <c r="H6" s="2"/>
    </row>
    <row r="7" spans="1:9" ht="48.75" customHeight="1">
      <c r="A7" s="108" t="s">
        <v>404</v>
      </c>
      <c r="B7" s="102" t="s">
        <v>405</v>
      </c>
      <c r="C7" s="102" t="s">
        <v>14</v>
      </c>
      <c r="D7" s="102" t="s">
        <v>406</v>
      </c>
      <c r="E7" s="110" t="s">
        <v>205</v>
      </c>
      <c r="F7" s="98" t="s">
        <v>104</v>
      </c>
      <c r="G7" s="104" t="s">
        <v>259</v>
      </c>
      <c r="H7" s="105"/>
      <c r="I7" s="22"/>
    </row>
    <row r="8" spans="1:8" ht="20.25" customHeight="1">
      <c r="A8" s="109"/>
      <c r="B8" s="103"/>
      <c r="C8" s="103"/>
      <c r="D8" s="103"/>
      <c r="E8" s="99"/>
      <c r="F8" s="99"/>
      <c r="G8" s="6" t="s">
        <v>148</v>
      </c>
      <c r="H8" s="36" t="s">
        <v>95</v>
      </c>
    </row>
    <row r="9" spans="1:9" ht="19.5" customHeight="1">
      <c r="A9" s="30">
        <v>1</v>
      </c>
      <c r="B9" s="31" t="s">
        <v>119</v>
      </c>
      <c r="C9" s="32">
        <v>3</v>
      </c>
      <c r="D9" s="31" t="s">
        <v>120</v>
      </c>
      <c r="E9" s="32">
        <v>5</v>
      </c>
      <c r="F9" s="32">
        <v>6</v>
      </c>
      <c r="G9" s="33" t="s">
        <v>102</v>
      </c>
      <c r="H9" s="33"/>
      <c r="I9" s="34">
        <v>8</v>
      </c>
    </row>
    <row r="10" spans="1:8" ht="76.5">
      <c r="A10" s="9" t="s">
        <v>176</v>
      </c>
      <c r="B10" s="48">
        <v>275</v>
      </c>
      <c r="C10" s="48"/>
      <c r="D10" s="48">
        <v>322.775</v>
      </c>
      <c r="E10" s="48">
        <v>167.6</v>
      </c>
      <c r="F10" s="48">
        <f>D10-E10</f>
        <v>155.17499999999998</v>
      </c>
      <c r="G10" s="48">
        <f>D10/B10*100</f>
        <v>117.37272727272727</v>
      </c>
      <c r="H10" s="49" t="e">
        <f>D10/C10*100</f>
        <v>#DIV/0!</v>
      </c>
    </row>
    <row r="11" spans="1:8" ht="102">
      <c r="A11" s="9" t="s">
        <v>177</v>
      </c>
      <c r="B11" s="48">
        <v>0</v>
      </c>
      <c r="C11" s="48"/>
      <c r="D11" s="48">
        <v>-0.911</v>
      </c>
      <c r="E11" s="48">
        <v>0.9</v>
      </c>
      <c r="F11" s="48"/>
      <c r="G11" s="48" t="e">
        <f>D11/B11*100</f>
        <v>#DIV/0!</v>
      </c>
      <c r="H11" s="49" t="e">
        <f>D11/C11*100</f>
        <v>#DIV/0!</v>
      </c>
    </row>
    <row r="12" spans="1:8" ht="38.25">
      <c r="A12" s="9" t="s">
        <v>284</v>
      </c>
      <c r="B12" s="48"/>
      <c r="C12" s="48"/>
      <c r="D12" s="48">
        <v>4.042</v>
      </c>
      <c r="E12" s="48"/>
      <c r="F12" s="48"/>
      <c r="G12" s="48" t="e">
        <f>D12/B12*100</f>
        <v>#DIV/0!</v>
      </c>
      <c r="H12" s="49" t="e">
        <f>D12/C12*100</f>
        <v>#DIV/0!</v>
      </c>
    </row>
    <row r="13" spans="1:8" ht="38.25">
      <c r="A13" s="18" t="s">
        <v>77</v>
      </c>
      <c r="B13" s="48"/>
      <c r="C13" s="48"/>
      <c r="D13" s="48"/>
      <c r="E13" s="48"/>
      <c r="F13" s="48">
        <f aca="true" t="shared" si="0" ref="F13:F26">D13-E13</f>
        <v>0</v>
      </c>
      <c r="G13" s="48" t="e">
        <f aca="true" t="shared" si="1" ref="G13:G25">D13/B13*100</f>
        <v>#DIV/0!</v>
      </c>
      <c r="H13" s="49" t="e">
        <f aca="true" t="shared" si="2" ref="H13:H25">D13/C13*100</f>
        <v>#DIV/0!</v>
      </c>
    </row>
    <row r="14" spans="1:8" ht="51">
      <c r="A14" s="9" t="s">
        <v>265</v>
      </c>
      <c r="B14" s="48">
        <v>26</v>
      </c>
      <c r="C14" s="48"/>
      <c r="D14" s="48">
        <v>26.362</v>
      </c>
      <c r="E14" s="48">
        <v>26.2</v>
      </c>
      <c r="F14" s="48">
        <f t="shared" si="0"/>
        <v>0.16199999999999903</v>
      </c>
      <c r="G14" s="48">
        <f t="shared" si="1"/>
        <v>101.3923076923077</v>
      </c>
      <c r="H14" s="49" t="e">
        <f t="shared" si="2"/>
        <v>#DIV/0!</v>
      </c>
    </row>
    <row r="15" spans="1:8" ht="63.75">
      <c r="A15" s="9" t="s">
        <v>269</v>
      </c>
      <c r="B15" s="48">
        <v>82.2</v>
      </c>
      <c r="C15" s="48"/>
      <c r="D15" s="48">
        <v>96.402</v>
      </c>
      <c r="E15" s="48">
        <v>9.7</v>
      </c>
      <c r="F15" s="48">
        <f t="shared" si="0"/>
        <v>86.702</v>
      </c>
      <c r="G15" s="48">
        <f t="shared" si="1"/>
        <v>117.27737226277372</v>
      </c>
      <c r="H15" s="49" t="e">
        <f t="shared" si="2"/>
        <v>#DIV/0!</v>
      </c>
    </row>
    <row r="16" spans="1:8" ht="63.75" hidden="1">
      <c r="A16" s="9" t="s">
        <v>307</v>
      </c>
      <c r="B16" s="48"/>
      <c r="C16" s="48"/>
      <c r="D16" s="48"/>
      <c r="E16" s="48"/>
      <c r="F16" s="48">
        <f t="shared" si="0"/>
        <v>0</v>
      </c>
      <c r="G16" s="48" t="e">
        <f>D16/B16*100</f>
        <v>#DIV/0!</v>
      </c>
      <c r="H16" s="49" t="e">
        <f>D16/C16*100</f>
        <v>#DIV/0!</v>
      </c>
    </row>
    <row r="17" spans="1:8" ht="63.75">
      <c r="A17" s="9" t="s">
        <v>307</v>
      </c>
      <c r="B17" s="48">
        <v>0</v>
      </c>
      <c r="C17" s="48"/>
      <c r="D17" s="48">
        <v>0.021</v>
      </c>
      <c r="E17" s="48"/>
      <c r="F17" s="48"/>
      <c r="G17" s="48" t="e">
        <f>D17/B17*100</f>
        <v>#DIV/0!</v>
      </c>
      <c r="H17" s="49" t="e">
        <f>D17/C17*100</f>
        <v>#DIV/0!</v>
      </c>
    </row>
    <row r="18" spans="1:8" ht="63.75">
      <c r="A18" s="20" t="s">
        <v>309</v>
      </c>
      <c r="B18" s="48">
        <v>3.2</v>
      </c>
      <c r="C18" s="48"/>
      <c r="D18" s="48">
        <v>3.335</v>
      </c>
      <c r="E18" s="48">
        <v>5.1</v>
      </c>
      <c r="F18" s="48">
        <f t="shared" si="0"/>
        <v>-1.7649999999999997</v>
      </c>
      <c r="G18" s="48">
        <f t="shared" si="1"/>
        <v>104.21874999999999</v>
      </c>
      <c r="H18" s="49" t="e">
        <f t="shared" si="2"/>
        <v>#DIV/0!</v>
      </c>
    </row>
    <row r="19" spans="1:8" ht="38.25" hidden="1">
      <c r="A19" s="20" t="s">
        <v>311</v>
      </c>
      <c r="B19" s="48"/>
      <c r="C19" s="48"/>
      <c r="D19" s="48"/>
      <c r="E19" s="48"/>
      <c r="F19" s="48">
        <f t="shared" si="0"/>
        <v>0</v>
      </c>
      <c r="G19" s="48" t="e">
        <f t="shared" si="1"/>
        <v>#DIV/0!</v>
      </c>
      <c r="H19" s="49" t="e">
        <f t="shared" si="2"/>
        <v>#DIV/0!</v>
      </c>
    </row>
    <row r="20" spans="1:8" ht="76.5">
      <c r="A20" s="9" t="s">
        <v>220</v>
      </c>
      <c r="B20" s="48">
        <v>16</v>
      </c>
      <c r="C20" s="48"/>
      <c r="D20" s="48">
        <v>16.302</v>
      </c>
      <c r="E20" s="48">
        <v>20.2</v>
      </c>
      <c r="F20" s="48">
        <f t="shared" si="0"/>
        <v>-3.8979999999999997</v>
      </c>
      <c r="G20" s="48">
        <f t="shared" si="1"/>
        <v>101.8875</v>
      </c>
      <c r="H20" s="49" t="e">
        <f t="shared" si="2"/>
        <v>#DIV/0!</v>
      </c>
    </row>
    <row r="21" spans="1:8" ht="63.75">
      <c r="A21" s="9" t="s">
        <v>344</v>
      </c>
      <c r="B21" s="48"/>
      <c r="C21" s="48"/>
      <c r="D21" s="48"/>
      <c r="E21" s="48"/>
      <c r="F21" s="48">
        <f t="shared" si="0"/>
        <v>0</v>
      </c>
      <c r="G21" s="48" t="e">
        <f t="shared" si="1"/>
        <v>#DIV/0!</v>
      </c>
      <c r="H21" s="49" t="e">
        <f t="shared" si="2"/>
        <v>#DIV/0!</v>
      </c>
    </row>
    <row r="22" spans="1:8" ht="76.5">
      <c r="A22" s="9" t="s">
        <v>345</v>
      </c>
      <c r="B22" s="48">
        <v>6.1</v>
      </c>
      <c r="C22" s="48"/>
      <c r="D22" s="48">
        <v>6.1</v>
      </c>
      <c r="E22" s="48">
        <v>6</v>
      </c>
      <c r="F22" s="48">
        <f t="shared" si="0"/>
        <v>0.09999999999999964</v>
      </c>
      <c r="G22" s="48">
        <f t="shared" si="1"/>
        <v>100</v>
      </c>
      <c r="H22" s="49" t="e">
        <f t="shared" si="2"/>
        <v>#DIV/0!</v>
      </c>
    </row>
    <row r="23" spans="1:8" ht="38.25">
      <c r="A23" s="9" t="s">
        <v>347</v>
      </c>
      <c r="B23" s="48"/>
      <c r="C23" s="48"/>
      <c r="D23" s="48"/>
      <c r="E23" s="48"/>
      <c r="F23" s="48"/>
      <c r="G23" s="48" t="e">
        <f t="shared" si="1"/>
        <v>#DIV/0!</v>
      </c>
      <c r="H23" s="49" t="e">
        <f t="shared" si="2"/>
        <v>#DIV/0!</v>
      </c>
    </row>
    <row r="24" spans="1:8" ht="25.5">
      <c r="A24" s="9" t="s">
        <v>86</v>
      </c>
      <c r="B24" s="48"/>
      <c r="C24" s="48"/>
      <c r="D24" s="48">
        <v>0.053</v>
      </c>
      <c r="E24" s="48">
        <v>71</v>
      </c>
      <c r="F24" s="48">
        <f>D24-E24</f>
        <v>-70.947</v>
      </c>
      <c r="G24" s="48" t="e">
        <f>D24/B24*100</f>
        <v>#DIV/0!</v>
      </c>
      <c r="H24" s="49" t="e">
        <f>D24/C24*100</f>
        <v>#DIV/0!</v>
      </c>
    </row>
    <row r="25" spans="1:8" ht="25.5">
      <c r="A25" s="9" t="s">
        <v>235</v>
      </c>
      <c r="B25" s="48">
        <v>52</v>
      </c>
      <c r="C25" s="48"/>
      <c r="D25" s="48">
        <v>52.1</v>
      </c>
      <c r="E25" s="48"/>
      <c r="F25" s="48">
        <f t="shared" si="0"/>
        <v>52.1</v>
      </c>
      <c r="G25" s="48">
        <f t="shared" si="1"/>
        <v>100.1923076923077</v>
      </c>
      <c r="H25" s="49" t="e">
        <f t="shared" si="2"/>
        <v>#DIV/0!</v>
      </c>
    </row>
    <row r="26" spans="1:8" ht="15">
      <c r="A26" s="11" t="s">
        <v>128</v>
      </c>
      <c r="B26" s="50">
        <f>SUM(B10:B25)</f>
        <v>460.5</v>
      </c>
      <c r="C26" s="50">
        <f>SUM(C10:C25)</f>
        <v>0</v>
      </c>
      <c r="D26" s="50">
        <f>SUM(D10:D25)</f>
        <v>526.581</v>
      </c>
      <c r="E26" s="50">
        <f>SUM(E10:E25)</f>
        <v>306.69999999999993</v>
      </c>
      <c r="F26" s="50">
        <f t="shared" si="0"/>
        <v>219.88100000000009</v>
      </c>
      <c r="G26" s="50">
        <f>D26/B26*100</f>
        <v>114.3498371335505</v>
      </c>
      <c r="H26" s="53" t="e">
        <f>D26/C26*100</f>
        <v>#DIV/0!</v>
      </c>
    </row>
    <row r="27" spans="1:10" ht="25.5">
      <c r="A27" s="9" t="s">
        <v>312</v>
      </c>
      <c r="B27" s="48">
        <v>244.3</v>
      </c>
      <c r="C27" s="48"/>
      <c r="D27" s="48">
        <v>244.3</v>
      </c>
      <c r="E27" s="48"/>
      <c r="F27" s="48"/>
      <c r="G27" s="48">
        <f>D27/B27*100</f>
        <v>100</v>
      </c>
      <c r="H27" s="49" t="e">
        <f>D27/C27*100</f>
        <v>#DIV/0!</v>
      </c>
      <c r="J27" s="77"/>
    </row>
    <row r="28" spans="1:8" ht="25.5">
      <c r="A28" s="9" t="s">
        <v>313</v>
      </c>
      <c r="B28" s="48">
        <v>608.4</v>
      </c>
      <c r="C28" s="48"/>
      <c r="D28" s="48">
        <v>608.4</v>
      </c>
      <c r="E28" s="48"/>
      <c r="F28" s="48"/>
      <c r="G28" s="48">
        <f aca="true" t="shared" si="3" ref="G28:G34">D28/B28*100</f>
        <v>100</v>
      </c>
      <c r="H28" s="49" t="e">
        <f aca="true" t="shared" si="4" ref="H28:H34">D28/C28*100</f>
        <v>#DIV/0!</v>
      </c>
    </row>
    <row r="29" spans="1:8" ht="38.25">
      <c r="A29" s="9" t="s">
        <v>314</v>
      </c>
      <c r="B29" s="48">
        <v>820.4</v>
      </c>
      <c r="C29" s="48"/>
      <c r="D29" s="48">
        <v>820.4</v>
      </c>
      <c r="E29" s="48"/>
      <c r="F29" s="48"/>
      <c r="G29" s="48">
        <f t="shared" si="3"/>
        <v>100</v>
      </c>
      <c r="H29" s="49" t="e">
        <f t="shared" si="4"/>
        <v>#DIV/0!</v>
      </c>
    </row>
    <row r="30" spans="1:8" ht="25.5">
      <c r="A30" s="9" t="s">
        <v>65</v>
      </c>
      <c r="B30" s="48"/>
      <c r="C30" s="48"/>
      <c r="D30" s="48"/>
      <c r="E30" s="48"/>
      <c r="F30" s="48"/>
      <c r="G30" s="48" t="e">
        <f t="shared" si="3"/>
        <v>#DIV/0!</v>
      </c>
      <c r="H30" s="49" t="e">
        <f t="shared" si="4"/>
        <v>#DIV/0!</v>
      </c>
    </row>
    <row r="31" spans="1:8" ht="51">
      <c r="A31" s="9" t="s">
        <v>316</v>
      </c>
      <c r="B31" s="48">
        <v>51.9</v>
      </c>
      <c r="C31" s="48"/>
      <c r="D31" s="48">
        <v>51.9</v>
      </c>
      <c r="E31" s="48"/>
      <c r="F31" s="48"/>
      <c r="G31" s="48">
        <f t="shared" si="3"/>
        <v>100</v>
      </c>
      <c r="H31" s="49" t="e">
        <f t="shared" si="4"/>
        <v>#DIV/0!</v>
      </c>
    </row>
    <row r="32" spans="1:8" ht="25.5">
      <c r="A32" s="9" t="s">
        <v>413</v>
      </c>
      <c r="B32" s="48">
        <v>576.842</v>
      </c>
      <c r="C32" s="48"/>
      <c r="D32" s="48">
        <v>576.842</v>
      </c>
      <c r="E32" s="48"/>
      <c r="F32" s="48"/>
      <c r="G32" s="48">
        <f t="shared" si="3"/>
        <v>100</v>
      </c>
      <c r="H32" s="49" t="e">
        <f t="shared" si="4"/>
        <v>#DIV/0!</v>
      </c>
    </row>
    <row r="33" spans="1:8" ht="38.25">
      <c r="A33" s="9" t="s">
        <v>234</v>
      </c>
      <c r="B33" s="48">
        <v>80</v>
      </c>
      <c r="C33" s="48"/>
      <c r="D33" s="48">
        <v>80</v>
      </c>
      <c r="E33" s="48"/>
      <c r="F33" s="48"/>
      <c r="G33" s="48">
        <f t="shared" si="3"/>
        <v>100</v>
      </c>
      <c r="H33" s="49" t="e">
        <f t="shared" si="4"/>
        <v>#DIV/0!</v>
      </c>
    </row>
    <row r="34" spans="1:8" ht="25.5">
      <c r="A34" s="9" t="s">
        <v>233</v>
      </c>
      <c r="B34" s="48">
        <v>35</v>
      </c>
      <c r="C34" s="48"/>
      <c r="D34" s="48">
        <v>35</v>
      </c>
      <c r="E34" s="48"/>
      <c r="F34" s="48"/>
      <c r="G34" s="48">
        <f t="shared" si="3"/>
        <v>100</v>
      </c>
      <c r="H34" s="49" t="e">
        <f t="shared" si="4"/>
        <v>#DIV/0!</v>
      </c>
    </row>
    <row r="35" spans="1:8" ht="15">
      <c r="A35" s="11" t="s">
        <v>130</v>
      </c>
      <c r="B35" s="50">
        <f>SUM(B27:B34)</f>
        <v>2416.842</v>
      </c>
      <c r="C35" s="50">
        <f>SUM(C27:C31)</f>
        <v>0</v>
      </c>
      <c r="D35" s="50">
        <f>SUM(D27:D34)</f>
        <v>2416.842</v>
      </c>
      <c r="E35" s="50">
        <f>SUM(E27:E31)</f>
        <v>0</v>
      </c>
      <c r="F35" s="50"/>
      <c r="G35" s="50">
        <f>D35/B35*100</f>
        <v>100</v>
      </c>
      <c r="H35" s="53" t="e">
        <f>D35/C35*100</f>
        <v>#DIV/0!</v>
      </c>
    </row>
    <row r="36" spans="1:8" ht="15">
      <c r="A36" s="11" t="s">
        <v>131</v>
      </c>
      <c r="B36" s="50">
        <f>B26+B35</f>
        <v>2877.342</v>
      </c>
      <c r="C36" s="50">
        <f>C26+C35</f>
        <v>0</v>
      </c>
      <c r="D36" s="50">
        <f>D26+D35</f>
        <v>2943.4230000000002</v>
      </c>
      <c r="E36" s="50">
        <f>E26+E35</f>
        <v>306.69999999999993</v>
      </c>
      <c r="F36" s="50"/>
      <c r="G36" s="50">
        <f>D36/B36*100</f>
        <v>102.2965987359167</v>
      </c>
      <c r="H36" s="53" t="e">
        <f>D36/C36*100</f>
        <v>#DIV/0!</v>
      </c>
    </row>
    <row r="38" s="45" customFormat="1" ht="14.25">
      <c r="A38" s="44"/>
    </row>
    <row r="39" s="45" customFormat="1" ht="14.25">
      <c r="A39" s="44" t="s">
        <v>6</v>
      </c>
    </row>
    <row r="40" spans="1:2" ht="12.75">
      <c r="A40" s="2" t="s">
        <v>7</v>
      </c>
      <c r="B40" t="s">
        <v>321</v>
      </c>
    </row>
    <row r="41" ht="12.75">
      <c r="A41" s="2"/>
    </row>
    <row r="42" s="47" customFormat="1" ht="12">
      <c r="A42" s="46" t="s">
        <v>226</v>
      </c>
    </row>
  </sheetData>
  <sheetProtection/>
  <mergeCells count="11">
    <mergeCell ref="F7:F8"/>
    <mergeCell ref="C7:C8"/>
    <mergeCell ref="A1:I1"/>
    <mergeCell ref="A3:G3"/>
    <mergeCell ref="D6:G6"/>
    <mergeCell ref="A4:H4"/>
    <mergeCell ref="G7:H7"/>
    <mergeCell ref="A7:A8"/>
    <mergeCell ref="B7:B8"/>
    <mergeCell ref="D7:D8"/>
    <mergeCell ref="E7:E8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="75" zoomScaleNormal="75" zoomScalePageLayoutView="0" workbookViewId="0" topLeftCell="A15">
      <selection activeCell="B34" sqref="B34"/>
    </sheetView>
  </sheetViews>
  <sheetFormatPr defaultColWidth="9.00390625" defaultRowHeight="12.75"/>
  <cols>
    <col min="1" max="1" width="53.125" style="10" customWidth="1"/>
    <col min="2" max="3" width="15.875" style="0" customWidth="1"/>
    <col min="4" max="4" width="13.375" style="0" bestFit="1" customWidth="1"/>
    <col min="5" max="6" width="14.75390625" style="0" customWidth="1"/>
    <col min="7" max="7" width="15.625" style="0" customWidth="1"/>
    <col min="8" max="8" width="12.875" style="0" customWidth="1"/>
  </cols>
  <sheetData>
    <row r="1" spans="1:9" ht="15" customHeight="1">
      <c r="A1" s="111" t="s">
        <v>402</v>
      </c>
      <c r="B1" s="111"/>
      <c r="C1" s="111"/>
      <c r="D1" s="111"/>
      <c r="E1" s="111"/>
      <c r="F1" s="111"/>
      <c r="G1" s="111"/>
      <c r="H1" s="111"/>
      <c r="I1" s="43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06" t="s">
        <v>139</v>
      </c>
      <c r="B3" s="106"/>
      <c r="C3" s="106"/>
      <c r="D3" s="106"/>
      <c r="E3" s="106"/>
      <c r="F3" s="106"/>
      <c r="G3" s="106"/>
      <c r="H3" s="2"/>
    </row>
    <row r="4" spans="1:8" ht="18">
      <c r="A4" s="106" t="s">
        <v>204</v>
      </c>
      <c r="B4" s="106"/>
      <c r="C4" s="106"/>
      <c r="D4" s="106"/>
      <c r="E4" s="106"/>
      <c r="F4" s="106"/>
      <c r="G4" s="106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07" t="s">
        <v>403</v>
      </c>
      <c r="E6" s="107"/>
      <c r="F6" s="107"/>
      <c r="G6" s="107"/>
      <c r="H6" s="2"/>
    </row>
    <row r="7" spans="1:8" ht="35.25" customHeight="1">
      <c r="A7" s="108" t="s">
        <v>404</v>
      </c>
      <c r="B7" s="102" t="s">
        <v>405</v>
      </c>
      <c r="C7" s="102" t="s">
        <v>14</v>
      </c>
      <c r="D7" s="102" t="s">
        <v>406</v>
      </c>
      <c r="E7" s="110" t="s">
        <v>206</v>
      </c>
      <c r="F7" s="98" t="s">
        <v>104</v>
      </c>
      <c r="G7" s="104" t="s">
        <v>259</v>
      </c>
      <c r="H7" s="105"/>
    </row>
    <row r="8" spans="1:8" ht="30.75" customHeight="1">
      <c r="A8" s="109"/>
      <c r="B8" s="103"/>
      <c r="C8" s="103"/>
      <c r="D8" s="103"/>
      <c r="E8" s="99"/>
      <c r="F8" s="99"/>
      <c r="G8" s="6" t="s">
        <v>148</v>
      </c>
      <c r="H8" s="36" t="s">
        <v>95</v>
      </c>
    </row>
    <row r="9" spans="1:8" ht="19.5" customHeight="1">
      <c r="A9" s="30">
        <v>1</v>
      </c>
      <c r="B9" s="31" t="s">
        <v>119</v>
      </c>
      <c r="C9" s="31" t="s">
        <v>380</v>
      </c>
      <c r="D9" s="31" t="s">
        <v>120</v>
      </c>
      <c r="E9" s="32">
        <v>5</v>
      </c>
      <c r="F9" s="32">
        <v>6</v>
      </c>
      <c r="G9" s="33" t="s">
        <v>102</v>
      </c>
      <c r="H9" s="33" t="s">
        <v>381</v>
      </c>
    </row>
    <row r="10" spans="1:8" ht="76.5">
      <c r="A10" s="9" t="s">
        <v>176</v>
      </c>
      <c r="B10" s="48">
        <v>41.9</v>
      </c>
      <c r="C10" s="48"/>
      <c r="D10" s="48">
        <v>45.246</v>
      </c>
      <c r="E10" s="48">
        <v>41</v>
      </c>
      <c r="F10" s="48">
        <f>D10-E10</f>
        <v>4.246000000000002</v>
      </c>
      <c r="G10" s="48">
        <f>D10/B10*100</f>
        <v>107.9856801909308</v>
      </c>
      <c r="H10" s="49" t="e">
        <f>D10/C10*100</f>
        <v>#DIV/0!</v>
      </c>
    </row>
    <row r="11" spans="1:8" ht="51">
      <c r="A11" s="9" t="s">
        <v>265</v>
      </c>
      <c r="B11" s="48">
        <v>21.2</v>
      </c>
      <c r="C11" s="48"/>
      <c r="D11" s="48">
        <v>21.377</v>
      </c>
      <c r="E11" s="48">
        <v>20.8</v>
      </c>
      <c r="F11" s="48">
        <f aca="true" t="shared" si="0" ref="F11:F20">D11-E11</f>
        <v>0.5769999999999982</v>
      </c>
      <c r="G11" s="48">
        <f aca="true" t="shared" si="1" ref="G11:G20">D11/B11*100</f>
        <v>100.83490566037736</v>
      </c>
      <c r="H11" s="49" t="e">
        <f aca="true" t="shared" si="2" ref="H11:H20">D11/C11*100</f>
        <v>#DIV/0!</v>
      </c>
    </row>
    <row r="12" spans="1:8" ht="76.5">
      <c r="A12" s="9" t="s">
        <v>269</v>
      </c>
      <c r="B12" s="48">
        <v>6.4</v>
      </c>
      <c r="C12" s="48"/>
      <c r="D12" s="48">
        <v>6.505</v>
      </c>
      <c r="E12" s="48">
        <v>7.6</v>
      </c>
      <c r="F12" s="48">
        <f t="shared" si="0"/>
        <v>-1.0949999999999998</v>
      </c>
      <c r="G12" s="48">
        <f t="shared" si="1"/>
        <v>101.640625</v>
      </c>
      <c r="H12" s="49" t="e">
        <f t="shared" si="2"/>
        <v>#DIV/0!</v>
      </c>
    </row>
    <row r="13" spans="1:8" ht="76.5">
      <c r="A13" s="20" t="s">
        <v>87</v>
      </c>
      <c r="B13" s="48">
        <v>3</v>
      </c>
      <c r="C13" s="48"/>
      <c r="D13" s="48">
        <v>3.49</v>
      </c>
      <c r="E13" s="48">
        <v>2.9</v>
      </c>
      <c r="F13" s="48">
        <f t="shared" si="0"/>
        <v>0.5900000000000003</v>
      </c>
      <c r="G13" s="48">
        <f t="shared" si="1"/>
        <v>116.33333333333333</v>
      </c>
      <c r="H13" s="49" t="e">
        <f t="shared" si="2"/>
        <v>#DIV/0!</v>
      </c>
    </row>
    <row r="14" spans="1:8" ht="38.25" hidden="1">
      <c r="A14" s="9" t="s">
        <v>81</v>
      </c>
      <c r="B14" s="48"/>
      <c r="C14" s="48"/>
      <c r="D14" s="48"/>
      <c r="E14" s="48"/>
      <c r="F14" s="48">
        <f t="shared" si="0"/>
        <v>0</v>
      </c>
      <c r="G14" s="48" t="e">
        <f t="shared" si="1"/>
        <v>#DIV/0!</v>
      </c>
      <c r="H14" s="49" t="e">
        <f t="shared" si="2"/>
        <v>#DIV/0!</v>
      </c>
    </row>
    <row r="15" spans="1:8" ht="89.25">
      <c r="A15" s="9" t="s">
        <v>220</v>
      </c>
      <c r="B15" s="48">
        <v>18.6</v>
      </c>
      <c r="C15" s="48"/>
      <c r="D15" s="48">
        <v>20.448</v>
      </c>
      <c r="E15" s="48">
        <v>105.7</v>
      </c>
      <c r="F15" s="48">
        <f t="shared" si="0"/>
        <v>-85.25200000000001</v>
      </c>
      <c r="G15" s="48">
        <f t="shared" si="1"/>
        <v>109.93548387096774</v>
      </c>
      <c r="H15" s="49" t="e">
        <f t="shared" si="2"/>
        <v>#DIV/0!</v>
      </c>
    </row>
    <row r="16" spans="1:8" ht="63.75">
      <c r="A16" s="9" t="s">
        <v>82</v>
      </c>
      <c r="B16" s="48"/>
      <c r="C16" s="48"/>
      <c r="D16" s="48"/>
      <c r="E16" s="48"/>
      <c r="F16" s="48">
        <f t="shared" si="0"/>
        <v>0</v>
      </c>
      <c r="G16" s="48" t="e">
        <f t="shared" si="1"/>
        <v>#DIV/0!</v>
      </c>
      <c r="H16" s="49" t="e">
        <f t="shared" si="2"/>
        <v>#DIV/0!</v>
      </c>
    </row>
    <row r="17" spans="1:8" ht="76.5">
      <c r="A17" s="9" t="s">
        <v>83</v>
      </c>
      <c r="B17" s="48">
        <v>13.6</v>
      </c>
      <c r="C17" s="48"/>
      <c r="D17" s="48">
        <v>13.66</v>
      </c>
      <c r="E17" s="48">
        <v>14.1</v>
      </c>
      <c r="F17" s="48">
        <f t="shared" si="0"/>
        <v>-0.4399999999999995</v>
      </c>
      <c r="G17" s="48">
        <f t="shared" si="1"/>
        <v>100.44117647058823</v>
      </c>
      <c r="H17" s="49" t="e">
        <f t="shared" si="2"/>
        <v>#DIV/0!</v>
      </c>
    </row>
    <row r="18" spans="1:8" ht="25.5">
      <c r="A18" s="9" t="s">
        <v>208</v>
      </c>
      <c r="B18" s="48"/>
      <c r="C18" s="48"/>
      <c r="D18" s="48"/>
      <c r="E18" s="48">
        <v>80</v>
      </c>
      <c r="F18" s="48"/>
      <c r="G18" s="48" t="e">
        <f>D18/B18*100</f>
        <v>#DIV/0!</v>
      </c>
      <c r="H18" s="49" t="e">
        <f>D18/C18*100</f>
        <v>#DIV/0!</v>
      </c>
    </row>
    <row r="19" spans="1:8" ht="25.5">
      <c r="A19" s="9" t="s">
        <v>84</v>
      </c>
      <c r="B19" s="48"/>
      <c r="C19" s="48"/>
      <c r="D19" s="48"/>
      <c r="E19" s="48"/>
      <c r="F19" s="48">
        <f t="shared" si="0"/>
        <v>0</v>
      </c>
      <c r="G19" s="48" t="e">
        <f t="shared" si="1"/>
        <v>#DIV/0!</v>
      </c>
      <c r="H19" s="49" t="e">
        <f t="shared" si="2"/>
        <v>#DIV/0!</v>
      </c>
    </row>
    <row r="20" spans="1:8" ht="25.5">
      <c r="A20" s="9" t="s">
        <v>242</v>
      </c>
      <c r="B20" s="48"/>
      <c r="C20" s="48"/>
      <c r="D20" s="48">
        <v>0.178</v>
      </c>
      <c r="E20" s="48">
        <v>45.4</v>
      </c>
      <c r="F20" s="48">
        <f t="shared" si="0"/>
        <v>-45.222</v>
      </c>
      <c r="G20" s="48" t="e">
        <f t="shared" si="1"/>
        <v>#DIV/0!</v>
      </c>
      <c r="H20" s="49" t="e">
        <f t="shared" si="2"/>
        <v>#DIV/0!</v>
      </c>
    </row>
    <row r="21" spans="1:8" s="41" customFormat="1" ht="15">
      <c r="A21" s="11" t="s">
        <v>128</v>
      </c>
      <c r="B21" s="50">
        <f>SUM(B10:B20)</f>
        <v>104.69999999999999</v>
      </c>
      <c r="C21" s="50">
        <f>SUM(C10:C20)</f>
        <v>0</v>
      </c>
      <c r="D21" s="50">
        <f>SUM(D10:D20)</f>
        <v>110.904</v>
      </c>
      <c r="E21" s="50">
        <f>SUM(E10:E20)</f>
        <v>317.5</v>
      </c>
      <c r="F21" s="50">
        <f>SUM(F10:F19)</f>
        <v>-81.37400000000001</v>
      </c>
      <c r="G21" s="50">
        <f>D21/B21*100</f>
        <v>105.92550143266477</v>
      </c>
      <c r="H21" s="53" t="e">
        <f>D21/C21*100</f>
        <v>#DIV/0!</v>
      </c>
    </row>
    <row r="22" spans="1:9" ht="38.25">
      <c r="A22" s="9" t="s">
        <v>85</v>
      </c>
      <c r="B22" s="48">
        <v>183.7</v>
      </c>
      <c r="C22" s="48"/>
      <c r="D22" s="48">
        <v>183.7</v>
      </c>
      <c r="E22" s="48"/>
      <c r="F22" s="48"/>
      <c r="G22" s="48">
        <f>D22/B22*100</f>
        <v>100</v>
      </c>
      <c r="H22" s="49" t="e">
        <f>D22/C22*100</f>
        <v>#DIV/0!</v>
      </c>
      <c r="I22" s="77"/>
    </row>
    <row r="23" spans="1:8" ht="38.25">
      <c r="A23" s="9" t="s">
        <v>89</v>
      </c>
      <c r="B23" s="48">
        <v>246.1</v>
      </c>
      <c r="C23" s="48"/>
      <c r="D23" s="48">
        <v>246.1</v>
      </c>
      <c r="E23" s="48"/>
      <c r="F23" s="48"/>
      <c r="G23" s="48">
        <f aca="true" t="shared" si="3" ref="G23:G28">D23/B23*100</f>
        <v>100</v>
      </c>
      <c r="H23" s="49" t="e">
        <f aca="true" t="shared" si="4" ref="H23:H28">D23/C23*100</f>
        <v>#DIV/0!</v>
      </c>
    </row>
    <row r="24" spans="1:8" ht="38.25">
      <c r="A24" s="9" t="s">
        <v>90</v>
      </c>
      <c r="B24" s="48">
        <v>718.2</v>
      </c>
      <c r="C24" s="48"/>
      <c r="D24" s="48">
        <v>718.2</v>
      </c>
      <c r="E24" s="48"/>
      <c r="F24" s="48"/>
      <c r="G24" s="48">
        <f t="shared" si="3"/>
        <v>100</v>
      </c>
      <c r="H24" s="49" t="e">
        <f t="shared" si="4"/>
        <v>#DIV/0!</v>
      </c>
    </row>
    <row r="25" spans="1:8" ht="25.5">
      <c r="A25" s="9" t="s">
        <v>66</v>
      </c>
      <c r="B25" s="48">
        <v>380</v>
      </c>
      <c r="C25" s="48"/>
      <c r="D25" s="48">
        <v>380</v>
      </c>
      <c r="E25" s="48"/>
      <c r="F25" s="48"/>
      <c r="G25" s="48">
        <f t="shared" si="3"/>
        <v>100</v>
      </c>
      <c r="H25" s="49" t="e">
        <f t="shared" si="4"/>
        <v>#DIV/0!</v>
      </c>
    </row>
    <row r="26" spans="1:8" ht="51">
      <c r="A26" s="9" t="s">
        <v>91</v>
      </c>
      <c r="B26" s="48">
        <v>51.9</v>
      </c>
      <c r="C26" s="48"/>
      <c r="D26" s="48">
        <v>51.9</v>
      </c>
      <c r="E26" s="48"/>
      <c r="F26" s="48"/>
      <c r="G26" s="48">
        <f t="shared" si="3"/>
        <v>100</v>
      </c>
      <c r="H26" s="49" t="e">
        <f t="shared" si="4"/>
        <v>#DIV/0!</v>
      </c>
    </row>
    <row r="27" spans="1:8" ht="25.5">
      <c r="A27" s="9" t="s">
        <v>350</v>
      </c>
      <c r="B27" s="48">
        <v>152.364</v>
      </c>
      <c r="C27" s="48"/>
      <c r="D27" s="48">
        <v>152.363</v>
      </c>
      <c r="E27" s="48"/>
      <c r="F27" s="48"/>
      <c r="G27" s="48">
        <f t="shared" si="3"/>
        <v>99.99934367698407</v>
      </c>
      <c r="H27" s="49" t="e">
        <f t="shared" si="4"/>
        <v>#DIV/0!</v>
      </c>
    </row>
    <row r="28" spans="1:8" ht="25.5">
      <c r="A28" s="9" t="s">
        <v>236</v>
      </c>
      <c r="B28" s="48">
        <v>21</v>
      </c>
      <c r="C28" s="48"/>
      <c r="D28" s="48">
        <v>21</v>
      </c>
      <c r="E28" s="48"/>
      <c r="F28" s="48"/>
      <c r="G28" s="48">
        <f t="shared" si="3"/>
        <v>100</v>
      </c>
      <c r="H28" s="49" t="e">
        <f t="shared" si="4"/>
        <v>#DIV/0!</v>
      </c>
    </row>
    <row r="29" spans="1:8" s="41" customFormat="1" ht="15">
      <c r="A29" s="11" t="s">
        <v>130</v>
      </c>
      <c r="B29" s="50">
        <f>SUM(B22:B28)</f>
        <v>1753.2640000000001</v>
      </c>
      <c r="C29" s="50">
        <f>SUM(C22:C26)</f>
        <v>0</v>
      </c>
      <c r="D29" s="50">
        <f>SUM(D22:D28)</f>
        <v>1753.2630000000001</v>
      </c>
      <c r="E29" s="50">
        <f>SUM(E22:E27)</f>
        <v>0</v>
      </c>
      <c r="F29" s="50"/>
      <c r="G29" s="50">
        <f>D29/B29*100</f>
        <v>99.99994296352403</v>
      </c>
      <c r="H29" s="53" t="e">
        <f>D29/C29*100</f>
        <v>#DIV/0!</v>
      </c>
    </row>
    <row r="30" spans="1:8" s="41" customFormat="1" ht="15">
      <c r="A30" s="11" t="s">
        <v>131</v>
      </c>
      <c r="B30" s="50">
        <f>B29+B21</f>
        <v>1857.9640000000002</v>
      </c>
      <c r="C30" s="50">
        <f>C29+C21</f>
        <v>0</v>
      </c>
      <c r="D30" s="50">
        <f>D29+D21</f>
        <v>1864.1670000000001</v>
      </c>
      <c r="E30" s="50">
        <f>E29+E21</f>
        <v>317.5</v>
      </c>
      <c r="F30" s="50"/>
      <c r="G30" s="50">
        <f>D30/B30*100</f>
        <v>100.33386007479155</v>
      </c>
      <c r="H30" s="53" t="e">
        <f>D30/C30*100</f>
        <v>#DIV/0!</v>
      </c>
    </row>
    <row r="31" spans="2:8" ht="12.75">
      <c r="B31" s="7"/>
      <c r="C31" s="7"/>
      <c r="D31" s="7"/>
      <c r="E31" s="7"/>
      <c r="F31" s="7"/>
      <c r="G31" s="7"/>
      <c r="H31" s="2"/>
    </row>
    <row r="32" spans="2:8" ht="12.75">
      <c r="B32" s="2"/>
      <c r="C32" s="2"/>
      <c r="D32" s="2"/>
      <c r="E32" s="2"/>
      <c r="F32" s="2"/>
      <c r="G32" s="2"/>
      <c r="H32" s="2"/>
    </row>
    <row r="34" s="45" customFormat="1" ht="14.25">
      <c r="A34" s="44"/>
    </row>
    <row r="35" s="45" customFormat="1" ht="14.25">
      <c r="A35" s="44" t="s">
        <v>6</v>
      </c>
    </row>
    <row r="36" spans="1:2" ht="12.75">
      <c r="A36" s="2" t="s">
        <v>7</v>
      </c>
      <c r="B36" t="s">
        <v>321</v>
      </c>
    </row>
    <row r="37" ht="12.75">
      <c r="A37" s="2"/>
    </row>
    <row r="38" ht="12.75">
      <c r="A38" s="2"/>
    </row>
    <row r="39" ht="12.75">
      <c r="A39" s="2"/>
    </row>
    <row r="40" s="47" customFormat="1" ht="12">
      <c r="A40" s="46" t="s">
        <v>226</v>
      </c>
    </row>
  </sheetData>
  <sheetProtection/>
  <mergeCells count="11"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  <mergeCell ref="A7:A8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="75" zoomScaleNormal="75" zoomScalePageLayoutView="0" workbookViewId="0" topLeftCell="A22">
      <selection activeCell="I24" sqref="I24:M27"/>
    </sheetView>
  </sheetViews>
  <sheetFormatPr defaultColWidth="9.00390625" defaultRowHeight="12.75"/>
  <cols>
    <col min="1" max="1" width="52.75390625" style="10" customWidth="1"/>
    <col min="2" max="2" width="14.25390625" style="0" customWidth="1"/>
    <col min="3" max="3" width="14.625" style="0" customWidth="1"/>
    <col min="4" max="6" width="15.875" style="0" customWidth="1"/>
    <col min="7" max="7" width="15.75390625" style="0" customWidth="1"/>
    <col min="8" max="8" width="11.125" style="0" customWidth="1"/>
    <col min="9" max="9" width="13.00390625" style="0" customWidth="1"/>
    <col min="11" max="11" width="12.125" style="0" bestFit="1" customWidth="1"/>
  </cols>
  <sheetData>
    <row r="1" spans="1:9" ht="15" customHeight="1">
      <c r="A1" s="111" t="s">
        <v>402</v>
      </c>
      <c r="B1" s="111"/>
      <c r="C1" s="111"/>
      <c r="D1" s="111"/>
      <c r="E1" s="111"/>
      <c r="F1" s="111"/>
      <c r="G1" s="111"/>
      <c r="H1" s="111"/>
      <c r="I1" s="43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06" t="s">
        <v>129</v>
      </c>
      <c r="B3" s="106"/>
      <c r="C3" s="106"/>
      <c r="D3" s="106"/>
      <c r="E3" s="106"/>
      <c r="F3" s="106"/>
      <c r="G3" s="106"/>
      <c r="H3" s="2"/>
    </row>
    <row r="4" spans="1:8" ht="18">
      <c r="A4" s="106" t="s">
        <v>204</v>
      </c>
      <c r="B4" s="106"/>
      <c r="C4" s="106"/>
      <c r="D4" s="106"/>
      <c r="E4" s="106"/>
      <c r="F4" s="106"/>
      <c r="G4" s="106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07" t="s">
        <v>403</v>
      </c>
      <c r="E6" s="107"/>
      <c r="F6" s="107"/>
      <c r="G6" s="107"/>
      <c r="H6" s="2"/>
    </row>
    <row r="7" spans="1:8" ht="39" customHeight="1">
      <c r="A7" s="108" t="s">
        <v>404</v>
      </c>
      <c r="B7" s="102" t="s">
        <v>405</v>
      </c>
      <c r="C7" s="102" t="s">
        <v>15</v>
      </c>
      <c r="D7" s="102" t="s">
        <v>406</v>
      </c>
      <c r="E7" s="110" t="s">
        <v>205</v>
      </c>
      <c r="F7" s="98" t="s">
        <v>104</v>
      </c>
      <c r="G7" s="104" t="s">
        <v>259</v>
      </c>
      <c r="H7" s="105"/>
    </row>
    <row r="8" spans="1:8" ht="24.75" customHeight="1">
      <c r="A8" s="109"/>
      <c r="B8" s="103"/>
      <c r="C8" s="103"/>
      <c r="D8" s="103"/>
      <c r="E8" s="99"/>
      <c r="F8" s="99"/>
      <c r="G8" s="6" t="s">
        <v>148</v>
      </c>
      <c r="H8" s="36" t="s">
        <v>95</v>
      </c>
    </row>
    <row r="9" spans="1:8" ht="19.5" customHeight="1">
      <c r="A9" s="30">
        <v>1</v>
      </c>
      <c r="B9" s="31" t="s">
        <v>119</v>
      </c>
      <c r="C9" s="32">
        <v>3</v>
      </c>
      <c r="D9" s="31" t="s">
        <v>120</v>
      </c>
      <c r="E9" s="32">
        <v>5</v>
      </c>
      <c r="F9" s="32">
        <v>6</v>
      </c>
      <c r="G9" s="33" t="s">
        <v>102</v>
      </c>
      <c r="H9" s="33" t="s">
        <v>381</v>
      </c>
    </row>
    <row r="10" spans="1:8" ht="76.5">
      <c r="A10" s="9" t="s">
        <v>176</v>
      </c>
      <c r="B10" s="48">
        <v>60</v>
      </c>
      <c r="C10" s="48"/>
      <c r="D10" s="48">
        <v>63.789</v>
      </c>
      <c r="E10" s="48">
        <v>68.3</v>
      </c>
      <c r="F10" s="48">
        <f>D10-E10</f>
        <v>-4.510999999999996</v>
      </c>
      <c r="G10" s="48">
        <f>D10/B10*100</f>
        <v>106.315</v>
      </c>
      <c r="H10" s="49" t="e">
        <f>D10/C10*100</f>
        <v>#DIV/0!</v>
      </c>
    </row>
    <row r="11" spans="1:8" ht="25.5" hidden="1">
      <c r="A11" s="9" t="s">
        <v>50</v>
      </c>
      <c r="B11" s="48"/>
      <c r="C11" s="48"/>
      <c r="D11" s="48"/>
      <c r="E11" s="48"/>
      <c r="F11" s="48">
        <f aca="true" t="shared" si="0" ref="F11:F23">D11-E11</f>
        <v>0</v>
      </c>
      <c r="G11" s="48" t="e">
        <f aca="true" t="shared" si="1" ref="G11:G22">D11/B11*100</f>
        <v>#DIV/0!</v>
      </c>
      <c r="H11" s="49" t="e">
        <f aca="true" t="shared" si="2" ref="H11:H22">D11/C11*100</f>
        <v>#DIV/0!</v>
      </c>
    </row>
    <row r="12" spans="1:8" ht="114.75">
      <c r="A12" s="9" t="s">
        <v>177</v>
      </c>
      <c r="B12" s="48"/>
      <c r="C12" s="48"/>
      <c r="D12" s="48">
        <v>0.09</v>
      </c>
      <c r="E12" s="48"/>
      <c r="F12" s="48"/>
      <c r="G12" s="48" t="e">
        <f t="shared" si="1"/>
        <v>#DIV/0!</v>
      </c>
      <c r="H12" s="49" t="e">
        <f t="shared" si="2"/>
        <v>#DIV/0!</v>
      </c>
    </row>
    <row r="13" spans="1:8" ht="51">
      <c r="A13" s="9" t="s">
        <v>183</v>
      </c>
      <c r="B13" s="48">
        <v>29.6</v>
      </c>
      <c r="C13" s="48"/>
      <c r="D13" s="48">
        <v>29.623</v>
      </c>
      <c r="E13" s="48"/>
      <c r="F13" s="48"/>
      <c r="G13" s="48">
        <f t="shared" si="1"/>
        <v>100.07770270270271</v>
      </c>
      <c r="H13" s="49" t="e">
        <f t="shared" si="2"/>
        <v>#DIV/0!</v>
      </c>
    </row>
    <row r="14" spans="1:8" ht="51">
      <c r="A14" s="9" t="s">
        <v>265</v>
      </c>
      <c r="B14" s="48">
        <v>13</v>
      </c>
      <c r="C14" s="48"/>
      <c r="D14" s="48">
        <v>12.738</v>
      </c>
      <c r="E14" s="48">
        <v>15.6</v>
      </c>
      <c r="F14" s="48">
        <f t="shared" si="0"/>
        <v>-2.862</v>
      </c>
      <c r="G14" s="48">
        <f t="shared" si="1"/>
        <v>97.98461538461538</v>
      </c>
      <c r="H14" s="49" t="e">
        <f t="shared" si="2"/>
        <v>#DIV/0!</v>
      </c>
    </row>
    <row r="15" spans="1:8" ht="76.5">
      <c r="A15" s="9" t="s">
        <v>269</v>
      </c>
      <c r="B15" s="48">
        <v>1.3</v>
      </c>
      <c r="C15" s="48"/>
      <c r="D15" s="48">
        <v>58.483</v>
      </c>
      <c r="E15" s="48">
        <v>5.1</v>
      </c>
      <c r="F15" s="48">
        <f t="shared" si="0"/>
        <v>53.382999999999996</v>
      </c>
      <c r="G15" s="48">
        <f t="shared" si="1"/>
        <v>4498.692307692307</v>
      </c>
      <c r="H15" s="49" t="e">
        <f t="shared" si="2"/>
        <v>#DIV/0!</v>
      </c>
    </row>
    <row r="16" spans="1:8" ht="76.5" hidden="1">
      <c r="A16" s="9" t="s">
        <v>307</v>
      </c>
      <c r="B16" s="48"/>
      <c r="C16" s="48"/>
      <c r="D16" s="48"/>
      <c r="E16" s="48"/>
      <c r="F16" s="48">
        <f t="shared" si="0"/>
        <v>0</v>
      </c>
      <c r="G16" s="48" t="e">
        <f t="shared" si="1"/>
        <v>#DIV/0!</v>
      </c>
      <c r="H16" s="49" t="e">
        <f t="shared" si="2"/>
        <v>#DIV/0!</v>
      </c>
    </row>
    <row r="17" spans="1:8" ht="76.5">
      <c r="A17" s="9" t="s">
        <v>307</v>
      </c>
      <c r="B17" s="48"/>
      <c r="C17" s="48"/>
      <c r="D17" s="48">
        <v>0.005</v>
      </c>
      <c r="E17" s="48"/>
      <c r="F17" s="48"/>
      <c r="G17" s="48" t="e">
        <f t="shared" si="1"/>
        <v>#DIV/0!</v>
      </c>
      <c r="H17" s="49" t="e">
        <f t="shared" si="2"/>
        <v>#DIV/0!</v>
      </c>
    </row>
    <row r="18" spans="1:8" ht="76.5">
      <c r="A18" s="20" t="s">
        <v>92</v>
      </c>
      <c r="B18" s="48">
        <v>3.5</v>
      </c>
      <c r="C18" s="48"/>
      <c r="D18" s="48">
        <v>3.5</v>
      </c>
      <c r="E18" s="48">
        <v>3.5</v>
      </c>
      <c r="F18" s="48">
        <f t="shared" si="0"/>
        <v>0</v>
      </c>
      <c r="G18" s="48">
        <f t="shared" si="1"/>
        <v>100</v>
      </c>
      <c r="H18" s="49" t="e">
        <f t="shared" si="2"/>
        <v>#DIV/0!</v>
      </c>
    </row>
    <row r="19" spans="1:8" ht="38.25" hidden="1">
      <c r="A19" s="9" t="s">
        <v>81</v>
      </c>
      <c r="B19" s="48"/>
      <c r="C19" s="48"/>
      <c r="D19" s="48"/>
      <c r="E19" s="48"/>
      <c r="F19" s="48">
        <f t="shared" si="0"/>
        <v>0</v>
      </c>
      <c r="G19" s="48" t="e">
        <f t="shared" si="1"/>
        <v>#DIV/0!</v>
      </c>
      <c r="H19" s="49" t="e">
        <f t="shared" si="2"/>
        <v>#DIV/0!</v>
      </c>
    </row>
    <row r="20" spans="1:8" ht="89.25">
      <c r="A20" s="9" t="s">
        <v>220</v>
      </c>
      <c r="B20" s="48">
        <v>28.2</v>
      </c>
      <c r="C20" s="48"/>
      <c r="D20" s="48">
        <v>28.25</v>
      </c>
      <c r="E20" s="48">
        <v>40.2</v>
      </c>
      <c r="F20" s="48">
        <f t="shared" si="0"/>
        <v>-11.950000000000003</v>
      </c>
      <c r="G20" s="48">
        <f t="shared" si="1"/>
        <v>100.177304964539</v>
      </c>
      <c r="H20" s="49" t="e">
        <f t="shared" si="2"/>
        <v>#DIV/0!</v>
      </c>
    </row>
    <row r="21" spans="1:8" ht="63.75">
      <c r="A21" s="9" t="s">
        <v>203</v>
      </c>
      <c r="B21" s="48">
        <v>0.5</v>
      </c>
      <c r="C21" s="48"/>
      <c r="D21" s="48">
        <v>0.509</v>
      </c>
      <c r="E21" s="48"/>
      <c r="F21" s="48"/>
      <c r="G21" s="48">
        <f t="shared" si="1"/>
        <v>101.8</v>
      </c>
      <c r="H21" s="49" t="e">
        <f t="shared" si="2"/>
        <v>#DIV/0!</v>
      </c>
    </row>
    <row r="22" spans="1:8" ht="25.5">
      <c r="A22" s="9" t="s">
        <v>329</v>
      </c>
      <c r="B22" s="48"/>
      <c r="C22" s="48"/>
      <c r="D22" s="48"/>
      <c r="E22" s="48">
        <v>-10.1</v>
      </c>
      <c r="F22" s="48">
        <f t="shared" si="0"/>
        <v>10.1</v>
      </c>
      <c r="G22" s="48" t="e">
        <f t="shared" si="1"/>
        <v>#DIV/0!</v>
      </c>
      <c r="H22" s="49" t="e">
        <f t="shared" si="2"/>
        <v>#DIV/0!</v>
      </c>
    </row>
    <row r="23" spans="1:8" ht="25.5">
      <c r="A23" s="9" t="s">
        <v>45</v>
      </c>
      <c r="B23" s="48"/>
      <c r="C23" s="48"/>
      <c r="D23" s="48"/>
      <c r="E23" s="48">
        <v>81.6</v>
      </c>
      <c r="F23" s="48">
        <f t="shared" si="0"/>
        <v>-81.6</v>
      </c>
      <c r="G23" s="48" t="e">
        <f>D23/B23*100</f>
        <v>#DIV/0!</v>
      </c>
      <c r="H23" s="49" t="e">
        <f>D23/C23*100</f>
        <v>#DIV/0!</v>
      </c>
    </row>
    <row r="24" spans="1:8" ht="25.5">
      <c r="A24" s="9" t="s">
        <v>237</v>
      </c>
      <c r="B24" s="48">
        <v>68</v>
      </c>
      <c r="C24" s="48"/>
      <c r="D24" s="48">
        <v>68</v>
      </c>
      <c r="E24" s="48"/>
      <c r="F24" s="48"/>
      <c r="G24" s="48">
        <f>D24/B24*100</f>
        <v>100</v>
      </c>
      <c r="H24" s="49" t="e">
        <f>D24/C24*100</f>
        <v>#DIV/0!</v>
      </c>
    </row>
    <row r="25" spans="1:9" ht="15">
      <c r="A25" s="11" t="s">
        <v>128</v>
      </c>
      <c r="B25" s="50">
        <f>SUM(B10:B24)</f>
        <v>204.1</v>
      </c>
      <c r="C25" s="50">
        <f>SUM(C10:C24)</f>
        <v>0</v>
      </c>
      <c r="D25" s="50">
        <f>SUM(D10:D24)</f>
        <v>264.98699999999997</v>
      </c>
      <c r="E25" s="50">
        <f>SUM(E10:E23)</f>
        <v>204.2</v>
      </c>
      <c r="F25" s="50">
        <f>SUM(F10:F22)</f>
        <v>44.16</v>
      </c>
      <c r="G25" s="50">
        <f>D25/B25*100</f>
        <v>129.83194512493873</v>
      </c>
      <c r="H25" s="53" t="e">
        <f>D25/C25*100</f>
        <v>#DIV/0!</v>
      </c>
      <c r="I25" s="77"/>
    </row>
    <row r="26" spans="1:11" ht="38.25">
      <c r="A26" s="9" t="s">
        <v>330</v>
      </c>
      <c r="B26" s="48">
        <v>131.4</v>
      </c>
      <c r="C26" s="48"/>
      <c r="D26" s="48">
        <v>131.4</v>
      </c>
      <c r="E26" s="48"/>
      <c r="F26" s="48"/>
      <c r="G26" s="48">
        <f>D26/B26*100</f>
        <v>100</v>
      </c>
      <c r="H26" s="49" t="e">
        <f>D26/C26*100</f>
        <v>#DIV/0!</v>
      </c>
      <c r="I26" s="77"/>
      <c r="K26" s="77"/>
    </row>
    <row r="27" spans="1:8" ht="38.25">
      <c r="A27" s="9" t="s">
        <v>331</v>
      </c>
      <c r="B27" s="48">
        <v>260.2</v>
      </c>
      <c r="C27" s="48"/>
      <c r="D27" s="48">
        <v>260.2</v>
      </c>
      <c r="E27" s="48"/>
      <c r="F27" s="48"/>
      <c r="G27" s="48">
        <f aca="true" t="shared" si="3" ref="G27:G34">D27/B27*100</f>
        <v>100</v>
      </c>
      <c r="H27" s="49" t="e">
        <f aca="true" t="shared" si="4" ref="H27:H34">D27/C27*100</f>
        <v>#DIV/0!</v>
      </c>
    </row>
    <row r="28" spans="1:8" ht="38.25">
      <c r="A28" s="9" t="s">
        <v>332</v>
      </c>
      <c r="B28" s="48">
        <v>1081</v>
      </c>
      <c r="C28" s="48"/>
      <c r="D28" s="48">
        <v>1081</v>
      </c>
      <c r="E28" s="48"/>
      <c r="F28" s="48"/>
      <c r="G28" s="48">
        <f t="shared" si="3"/>
        <v>100</v>
      </c>
      <c r="H28" s="49" t="e">
        <f t="shared" si="4"/>
        <v>#DIV/0!</v>
      </c>
    </row>
    <row r="29" spans="1:8" ht="63.75" hidden="1">
      <c r="A29" s="9" t="s">
        <v>394</v>
      </c>
      <c r="B29" s="48"/>
      <c r="C29" s="48"/>
      <c r="D29" s="48"/>
      <c r="E29" s="48"/>
      <c r="F29" s="48"/>
      <c r="G29" s="48" t="e">
        <f t="shared" si="3"/>
        <v>#DIV/0!</v>
      </c>
      <c r="H29" s="49" t="e">
        <f t="shared" si="4"/>
        <v>#DIV/0!</v>
      </c>
    </row>
    <row r="30" spans="1:8" ht="38.25" hidden="1">
      <c r="A30" s="9" t="s">
        <v>258</v>
      </c>
      <c r="B30" s="48"/>
      <c r="C30" s="48"/>
      <c r="D30" s="48"/>
      <c r="E30" s="48"/>
      <c r="F30" s="48"/>
      <c r="G30" s="48" t="e">
        <f t="shared" si="3"/>
        <v>#DIV/0!</v>
      </c>
      <c r="H30" s="49" t="e">
        <f t="shared" si="4"/>
        <v>#DIV/0!</v>
      </c>
    </row>
    <row r="31" spans="1:8" ht="25.5">
      <c r="A31" s="9" t="s">
        <v>67</v>
      </c>
      <c r="B31" s="48">
        <v>6598.5</v>
      </c>
      <c r="C31" s="48"/>
      <c r="D31" s="48">
        <v>6598.5</v>
      </c>
      <c r="E31" s="48"/>
      <c r="F31" s="48"/>
      <c r="G31" s="48">
        <f t="shared" si="3"/>
        <v>100</v>
      </c>
      <c r="H31" s="49" t="e">
        <f t="shared" si="4"/>
        <v>#DIV/0!</v>
      </c>
    </row>
    <row r="32" spans="1:8" ht="51">
      <c r="A32" s="9" t="s">
        <v>333</v>
      </c>
      <c r="B32" s="48">
        <v>52.7</v>
      </c>
      <c r="C32" s="48"/>
      <c r="D32" s="48">
        <v>52.7</v>
      </c>
      <c r="E32" s="48"/>
      <c r="F32" s="48"/>
      <c r="G32" s="48">
        <f t="shared" si="3"/>
        <v>100</v>
      </c>
      <c r="H32" s="49" t="e">
        <f t="shared" si="4"/>
        <v>#DIV/0!</v>
      </c>
    </row>
    <row r="33" spans="1:8" ht="25.5">
      <c r="A33" s="9" t="s">
        <v>414</v>
      </c>
      <c r="B33" s="48">
        <v>229.579</v>
      </c>
      <c r="C33" s="48"/>
      <c r="D33" s="48">
        <v>229.579</v>
      </c>
      <c r="E33" s="48"/>
      <c r="F33" s="48"/>
      <c r="G33" s="48">
        <f t="shared" si="3"/>
        <v>100</v>
      </c>
      <c r="H33" s="49" t="e">
        <f t="shared" si="4"/>
        <v>#DIV/0!</v>
      </c>
    </row>
    <row r="34" spans="1:8" ht="25.5">
      <c r="A34" s="9" t="s">
        <v>238</v>
      </c>
      <c r="B34" s="48">
        <v>15.5</v>
      </c>
      <c r="C34" s="48"/>
      <c r="D34" s="48">
        <v>15.5</v>
      </c>
      <c r="E34" s="48"/>
      <c r="F34" s="48"/>
      <c r="G34" s="48">
        <f t="shared" si="3"/>
        <v>100</v>
      </c>
      <c r="H34" s="49" t="e">
        <f t="shared" si="4"/>
        <v>#DIV/0!</v>
      </c>
    </row>
    <row r="35" spans="1:8" ht="15">
      <c r="A35" s="11" t="s">
        <v>130</v>
      </c>
      <c r="B35" s="50">
        <f>SUM(B26:B34)</f>
        <v>8368.879</v>
      </c>
      <c r="C35" s="50">
        <f>SUM(C26:C33)</f>
        <v>0</v>
      </c>
      <c r="D35" s="50">
        <f>SUM(D26:D34)</f>
        <v>8368.879</v>
      </c>
      <c r="E35" s="50">
        <f>SUM(E26:E33)</f>
        <v>0</v>
      </c>
      <c r="F35" s="50"/>
      <c r="G35" s="50">
        <f>D35/B35*100</f>
        <v>100</v>
      </c>
      <c r="H35" s="53" t="e">
        <f>D35/C35*100</f>
        <v>#DIV/0!</v>
      </c>
    </row>
    <row r="36" spans="1:8" ht="15">
      <c r="A36" s="11" t="s">
        <v>131</v>
      </c>
      <c r="B36" s="50">
        <f>B35+B25</f>
        <v>8572.979000000001</v>
      </c>
      <c r="C36" s="50">
        <f>C35+C25</f>
        <v>0</v>
      </c>
      <c r="D36" s="50">
        <f>D35+D25</f>
        <v>8633.866</v>
      </c>
      <c r="E36" s="50">
        <f>E35+E25</f>
        <v>204.2</v>
      </c>
      <c r="F36" s="50"/>
      <c r="G36" s="50">
        <f>D36/B36*100</f>
        <v>100.71021986639647</v>
      </c>
      <c r="H36" s="53" t="e">
        <f>D36/C36*100</f>
        <v>#DIV/0!</v>
      </c>
    </row>
    <row r="38" s="45" customFormat="1" ht="14.25">
      <c r="A38" s="44"/>
    </row>
    <row r="39" s="45" customFormat="1" ht="14.25">
      <c r="A39" s="44" t="s">
        <v>6</v>
      </c>
    </row>
    <row r="40" spans="1:2" ht="12.75">
      <c r="A40" s="2" t="s">
        <v>7</v>
      </c>
      <c r="B40" t="s">
        <v>321</v>
      </c>
    </row>
    <row r="41" s="47" customFormat="1" ht="12">
      <c r="A41" s="46" t="s">
        <v>226</v>
      </c>
    </row>
  </sheetData>
  <sheetProtection/>
  <mergeCells count="11"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  <mergeCell ref="A7:A8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showGridLines="0" zoomScale="75" zoomScaleNormal="75" zoomScalePageLayoutView="0" workbookViewId="0" topLeftCell="A22">
      <selection activeCell="I24" sqref="I24:L27"/>
    </sheetView>
  </sheetViews>
  <sheetFormatPr defaultColWidth="9.00390625" defaultRowHeight="12.75"/>
  <cols>
    <col min="1" max="1" width="57.875" style="10" customWidth="1"/>
    <col min="2" max="3" width="15.125" style="0" customWidth="1"/>
    <col min="4" max="4" width="15.875" style="0" customWidth="1"/>
    <col min="5" max="5" width="14.875" style="0" customWidth="1"/>
    <col min="6" max="6" width="14.25390625" style="0" customWidth="1"/>
    <col min="7" max="7" width="11.375" style="0" customWidth="1"/>
    <col min="8" max="8" width="11.625" style="0" customWidth="1"/>
  </cols>
  <sheetData>
    <row r="1" spans="1:9" ht="15" customHeight="1">
      <c r="A1" s="111" t="s">
        <v>402</v>
      </c>
      <c r="B1" s="111"/>
      <c r="C1" s="111"/>
      <c r="D1" s="111"/>
      <c r="E1" s="111"/>
      <c r="F1" s="111"/>
      <c r="G1" s="111"/>
      <c r="H1" s="111"/>
      <c r="I1" s="43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06" t="s">
        <v>140</v>
      </c>
      <c r="B3" s="106"/>
      <c r="C3" s="106"/>
      <c r="D3" s="106"/>
      <c r="E3" s="106"/>
      <c r="F3" s="106"/>
      <c r="G3" s="106"/>
      <c r="H3" s="2"/>
    </row>
    <row r="4" spans="1:8" ht="18">
      <c r="A4" s="106" t="s">
        <v>204</v>
      </c>
      <c r="B4" s="106"/>
      <c r="C4" s="106"/>
      <c r="D4" s="106"/>
      <c r="E4" s="106"/>
      <c r="F4" s="106"/>
      <c r="G4" s="106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07" t="s">
        <v>403</v>
      </c>
      <c r="E6" s="107"/>
      <c r="F6" s="107"/>
      <c r="G6" s="107"/>
      <c r="H6" s="2"/>
    </row>
    <row r="7" spans="1:8" ht="31.5" customHeight="1">
      <c r="A7" s="108" t="s">
        <v>404</v>
      </c>
      <c r="B7" s="102" t="s">
        <v>405</v>
      </c>
      <c r="C7" s="102" t="s">
        <v>14</v>
      </c>
      <c r="D7" s="102" t="s">
        <v>406</v>
      </c>
      <c r="E7" s="110" t="s">
        <v>205</v>
      </c>
      <c r="F7" s="98" t="s">
        <v>104</v>
      </c>
      <c r="G7" s="104" t="s">
        <v>259</v>
      </c>
      <c r="H7" s="105"/>
    </row>
    <row r="8" spans="1:8" ht="15.75" customHeight="1">
      <c r="A8" s="109"/>
      <c r="B8" s="103"/>
      <c r="C8" s="103"/>
      <c r="D8" s="103"/>
      <c r="E8" s="99"/>
      <c r="F8" s="99"/>
      <c r="G8" s="6" t="s">
        <v>148</v>
      </c>
      <c r="H8" s="36" t="s">
        <v>95</v>
      </c>
    </row>
    <row r="9" spans="1:8" ht="15.75" customHeight="1">
      <c r="A9" s="30">
        <v>1</v>
      </c>
      <c r="B9" s="31" t="s">
        <v>119</v>
      </c>
      <c r="C9" s="32">
        <v>3</v>
      </c>
      <c r="D9" s="31" t="s">
        <v>120</v>
      </c>
      <c r="E9" s="32">
        <v>5</v>
      </c>
      <c r="F9" s="32">
        <v>6</v>
      </c>
      <c r="G9" s="33" t="s">
        <v>102</v>
      </c>
      <c r="H9" s="33" t="s">
        <v>381</v>
      </c>
    </row>
    <row r="10" spans="1:8" ht="83.25" customHeight="1">
      <c r="A10" s="9" t="s">
        <v>176</v>
      </c>
      <c r="B10" s="48">
        <v>261</v>
      </c>
      <c r="C10" s="48"/>
      <c r="D10" s="48">
        <v>282.685</v>
      </c>
      <c r="E10" s="48">
        <v>107.9</v>
      </c>
      <c r="F10" s="48">
        <f>D10-E10</f>
        <v>174.785</v>
      </c>
      <c r="G10" s="48">
        <f>D10/B10*100</f>
        <v>108.30842911877394</v>
      </c>
      <c r="H10" s="49" t="e">
        <f>D10/C10*100</f>
        <v>#DIV/0!</v>
      </c>
    </row>
    <row r="11" spans="1:8" ht="83.25" customHeight="1">
      <c r="A11" s="9" t="s">
        <v>177</v>
      </c>
      <c r="B11" s="48"/>
      <c r="C11" s="48"/>
      <c r="D11" s="48"/>
      <c r="E11" s="48"/>
      <c r="F11" s="48"/>
      <c r="G11" s="48" t="e">
        <f aca="true" t="shared" si="0" ref="G11:G24">D11/B11*100</f>
        <v>#DIV/0!</v>
      </c>
      <c r="H11" s="49" t="e">
        <f aca="true" t="shared" si="1" ref="H11:H24">D11/C11*100</f>
        <v>#DIV/0!</v>
      </c>
    </row>
    <row r="12" spans="1:8" ht="44.25" customHeight="1">
      <c r="A12" s="9" t="s">
        <v>284</v>
      </c>
      <c r="B12" s="48"/>
      <c r="C12" s="48"/>
      <c r="D12" s="48">
        <v>0.195</v>
      </c>
      <c r="E12" s="48"/>
      <c r="F12" s="48"/>
      <c r="G12" s="48" t="e">
        <f t="shared" si="0"/>
        <v>#DIV/0!</v>
      </c>
      <c r="H12" s="49" t="e">
        <f t="shared" si="1"/>
        <v>#DIV/0!</v>
      </c>
    </row>
    <row r="13" spans="1:8" ht="52.5" customHeight="1">
      <c r="A13" s="9" t="s">
        <v>265</v>
      </c>
      <c r="B13" s="48">
        <v>84.1</v>
      </c>
      <c r="C13" s="48"/>
      <c r="D13" s="48">
        <v>84.588</v>
      </c>
      <c r="E13" s="48">
        <v>50.1</v>
      </c>
      <c r="F13" s="48">
        <f aca="true" t="shared" si="2" ref="F13:F23">D13-E13</f>
        <v>34.48799999999999</v>
      </c>
      <c r="G13" s="48">
        <f t="shared" si="0"/>
        <v>100.58026159334126</v>
      </c>
      <c r="H13" s="49" t="e">
        <f t="shared" si="1"/>
        <v>#DIV/0!</v>
      </c>
    </row>
    <row r="14" spans="1:8" ht="63.75">
      <c r="A14" s="9" t="s">
        <v>269</v>
      </c>
      <c r="B14" s="48">
        <v>13.2</v>
      </c>
      <c r="C14" s="55"/>
      <c r="D14" s="48">
        <v>14.86</v>
      </c>
      <c r="E14" s="48">
        <v>12.8</v>
      </c>
      <c r="F14" s="48">
        <f t="shared" si="2"/>
        <v>2.0599999999999987</v>
      </c>
      <c r="G14" s="48">
        <f t="shared" si="0"/>
        <v>112.57575757575758</v>
      </c>
      <c r="H14" s="49" t="e">
        <f t="shared" si="1"/>
        <v>#DIV/0!</v>
      </c>
    </row>
    <row r="15" spans="1:8" ht="63.75">
      <c r="A15" s="9" t="s">
        <v>307</v>
      </c>
      <c r="B15" s="48">
        <v>21.6</v>
      </c>
      <c r="C15" s="48"/>
      <c r="D15" s="48">
        <v>21.664</v>
      </c>
      <c r="E15" s="48">
        <v>27.8</v>
      </c>
      <c r="F15" s="48">
        <f t="shared" si="2"/>
        <v>-6.135999999999999</v>
      </c>
      <c r="G15" s="48">
        <f t="shared" si="0"/>
        <v>100.2962962962963</v>
      </c>
      <c r="H15" s="49" t="e">
        <f t="shared" si="1"/>
        <v>#DIV/0!</v>
      </c>
    </row>
    <row r="16" spans="1:8" ht="63.75">
      <c r="A16" s="20" t="s">
        <v>334</v>
      </c>
      <c r="B16" s="48">
        <v>6.3</v>
      </c>
      <c r="C16" s="48"/>
      <c r="D16" s="48">
        <v>6.38</v>
      </c>
      <c r="E16" s="48">
        <v>10.3</v>
      </c>
      <c r="F16" s="48">
        <f t="shared" si="2"/>
        <v>-3.920000000000001</v>
      </c>
      <c r="G16" s="48">
        <f t="shared" si="0"/>
        <v>101.26984126984127</v>
      </c>
      <c r="H16" s="49" t="e">
        <f t="shared" si="1"/>
        <v>#DIV/0!</v>
      </c>
    </row>
    <row r="17" spans="1:8" ht="76.5">
      <c r="A17" s="9" t="s">
        <v>220</v>
      </c>
      <c r="B17" s="48">
        <v>114.4</v>
      </c>
      <c r="C17" s="48"/>
      <c r="D17" s="48">
        <v>118.085</v>
      </c>
      <c r="E17" s="48">
        <v>218.1</v>
      </c>
      <c r="F17" s="48">
        <f t="shared" si="2"/>
        <v>-100.015</v>
      </c>
      <c r="G17" s="48">
        <f t="shared" si="0"/>
        <v>103.22115384615384</v>
      </c>
      <c r="H17" s="49" t="e">
        <f t="shared" si="1"/>
        <v>#DIV/0!</v>
      </c>
    </row>
    <row r="18" spans="1:8" ht="63.75">
      <c r="A18" s="9" t="s">
        <v>161</v>
      </c>
      <c r="B18" s="48"/>
      <c r="C18" s="48"/>
      <c r="D18" s="48"/>
      <c r="E18" s="48"/>
      <c r="F18" s="48">
        <f t="shared" si="2"/>
        <v>0</v>
      </c>
      <c r="G18" s="48" t="e">
        <f t="shared" si="0"/>
        <v>#DIV/0!</v>
      </c>
      <c r="H18" s="49" t="e">
        <f t="shared" si="1"/>
        <v>#DIV/0!</v>
      </c>
    </row>
    <row r="19" spans="1:8" ht="76.5">
      <c r="A19" s="9" t="s">
        <v>415</v>
      </c>
      <c r="B19" s="48">
        <v>1</v>
      </c>
      <c r="C19" s="48"/>
      <c r="D19" s="48">
        <v>1.058</v>
      </c>
      <c r="E19" s="48">
        <v>1.2</v>
      </c>
      <c r="F19" s="48">
        <f t="shared" si="2"/>
        <v>-0.1419999999999999</v>
      </c>
      <c r="G19" s="48">
        <f t="shared" si="0"/>
        <v>105.80000000000001</v>
      </c>
      <c r="H19" s="49" t="e">
        <f t="shared" si="1"/>
        <v>#DIV/0!</v>
      </c>
    </row>
    <row r="20" spans="1:8" ht="38.25">
      <c r="A20" s="9" t="s">
        <v>174</v>
      </c>
      <c r="B20" s="48"/>
      <c r="C20" s="48"/>
      <c r="D20" s="48"/>
      <c r="E20" s="48">
        <v>26</v>
      </c>
      <c r="F20" s="48"/>
      <c r="G20" s="48" t="e">
        <f>D20/B20*100</f>
        <v>#DIV/0!</v>
      </c>
      <c r="H20" s="49" t="e">
        <f>D20/C20*100</f>
        <v>#DIV/0!</v>
      </c>
    </row>
    <row r="21" spans="1:8" ht="51">
      <c r="A21" s="9" t="s">
        <v>184</v>
      </c>
      <c r="B21" s="48">
        <v>10</v>
      </c>
      <c r="C21" s="48"/>
      <c r="D21" s="48">
        <v>10</v>
      </c>
      <c r="E21" s="48"/>
      <c r="F21" s="48"/>
      <c r="G21" s="48">
        <f>D21/B21*100</f>
        <v>100</v>
      </c>
      <c r="H21" s="49" t="e">
        <f>D21/C21*100</f>
        <v>#DIV/0!</v>
      </c>
    </row>
    <row r="22" spans="1:8" ht="38.25">
      <c r="A22" s="9" t="s">
        <v>335</v>
      </c>
      <c r="B22" s="48"/>
      <c r="C22" s="48"/>
      <c r="D22" s="48"/>
      <c r="E22" s="48"/>
      <c r="F22" s="48">
        <f t="shared" si="2"/>
        <v>0</v>
      </c>
      <c r="G22" s="48" t="e">
        <f t="shared" si="0"/>
        <v>#DIV/0!</v>
      </c>
      <c r="H22" s="49" t="e">
        <f t="shared" si="1"/>
        <v>#DIV/0!</v>
      </c>
    </row>
    <row r="23" spans="1:8" ht="25.5">
      <c r="A23" s="9" t="s">
        <v>45</v>
      </c>
      <c r="B23" s="48"/>
      <c r="C23" s="48"/>
      <c r="D23" s="48">
        <v>0.512</v>
      </c>
      <c r="E23" s="48">
        <v>0.5</v>
      </c>
      <c r="F23" s="48">
        <f t="shared" si="2"/>
        <v>0.01200000000000001</v>
      </c>
      <c r="G23" s="48" t="e">
        <f t="shared" si="0"/>
        <v>#DIV/0!</v>
      </c>
      <c r="H23" s="49" t="e">
        <f t="shared" si="1"/>
        <v>#DIV/0!</v>
      </c>
    </row>
    <row r="24" spans="1:8" ht="25.5">
      <c r="A24" s="9" t="s">
        <v>24</v>
      </c>
      <c r="B24" s="48"/>
      <c r="C24" s="48"/>
      <c r="D24" s="48"/>
      <c r="E24" s="48"/>
      <c r="F24" s="48"/>
      <c r="G24" s="48" t="e">
        <f t="shared" si="0"/>
        <v>#DIV/0!</v>
      </c>
      <c r="H24" s="49" t="e">
        <f t="shared" si="1"/>
        <v>#DIV/0!</v>
      </c>
    </row>
    <row r="25" spans="1:8" ht="15.75">
      <c r="A25" s="11" t="s">
        <v>128</v>
      </c>
      <c r="B25" s="50">
        <f>SUM(B10:B24)</f>
        <v>511.6</v>
      </c>
      <c r="C25" s="50">
        <f>SUM(C10:C22)</f>
        <v>0</v>
      </c>
      <c r="D25" s="50">
        <f>SUM(D10:D24)</f>
        <v>540.0269999999999</v>
      </c>
      <c r="E25" s="50">
        <f>SUM(E10:E24)</f>
        <v>454.7</v>
      </c>
      <c r="F25" s="50">
        <f>SUM(F10:F22)</f>
        <v>101.12000000000002</v>
      </c>
      <c r="G25" s="51">
        <f>D25/B25*100</f>
        <v>105.55648944487879</v>
      </c>
      <c r="H25" s="52" t="e">
        <f>D25/C25*100</f>
        <v>#DIV/0!</v>
      </c>
    </row>
    <row r="26" spans="1:9" ht="27" customHeight="1">
      <c r="A26" s="9" t="s">
        <v>336</v>
      </c>
      <c r="B26" s="48">
        <v>156.4</v>
      </c>
      <c r="C26" s="48"/>
      <c r="D26" s="48">
        <v>156.4</v>
      </c>
      <c r="E26" s="48"/>
      <c r="F26" s="48"/>
      <c r="G26" s="48">
        <f>D26/B26*100</f>
        <v>100</v>
      </c>
      <c r="H26" s="49" t="e">
        <f>D26/C26*100</f>
        <v>#DIV/0!</v>
      </c>
      <c r="I26" s="77"/>
    </row>
    <row r="27" spans="1:8" ht="25.5">
      <c r="A27" s="9" t="s">
        <v>337</v>
      </c>
      <c r="B27" s="48">
        <v>735</v>
      </c>
      <c r="C27" s="48"/>
      <c r="D27" s="48">
        <v>735</v>
      </c>
      <c r="E27" s="48"/>
      <c r="F27" s="48"/>
      <c r="G27" s="48">
        <f aca="true" t="shared" si="3" ref="G27:G32">D27/B27*100</f>
        <v>100</v>
      </c>
      <c r="H27" s="49" t="e">
        <f aca="true" t="shared" si="4" ref="H27:H32">D27/C27*100</f>
        <v>#DIV/0!</v>
      </c>
    </row>
    <row r="28" spans="1:8" ht="38.25">
      <c r="A28" s="9" t="s">
        <v>340</v>
      </c>
      <c r="B28" s="48">
        <v>67.4</v>
      </c>
      <c r="C28" s="48"/>
      <c r="D28" s="48">
        <v>67.4</v>
      </c>
      <c r="E28" s="48"/>
      <c r="F28" s="48"/>
      <c r="G28" s="48">
        <f t="shared" si="3"/>
        <v>100</v>
      </c>
      <c r="H28" s="49" t="e">
        <f t="shared" si="4"/>
        <v>#DIV/0!</v>
      </c>
    </row>
    <row r="29" spans="1:8" ht="25.5">
      <c r="A29" s="9" t="s">
        <v>68</v>
      </c>
      <c r="B29" s="48">
        <v>4</v>
      </c>
      <c r="C29" s="48"/>
      <c r="D29" s="48">
        <v>4</v>
      </c>
      <c r="E29" s="48"/>
      <c r="F29" s="48"/>
      <c r="G29" s="48">
        <f t="shared" si="3"/>
        <v>100</v>
      </c>
      <c r="H29" s="49" t="e">
        <f t="shared" si="4"/>
        <v>#DIV/0!</v>
      </c>
    </row>
    <row r="30" spans="1:8" ht="51" hidden="1">
      <c r="A30" s="9" t="s">
        <v>245</v>
      </c>
      <c r="B30" s="48"/>
      <c r="C30" s="48"/>
      <c r="D30" s="48"/>
      <c r="E30" s="48"/>
      <c r="F30" s="48"/>
      <c r="G30" s="48" t="e">
        <f t="shared" si="3"/>
        <v>#DIV/0!</v>
      </c>
      <c r="H30" s="49" t="e">
        <f t="shared" si="4"/>
        <v>#DIV/0!</v>
      </c>
    </row>
    <row r="31" spans="1:8" ht="51">
      <c r="A31" s="9" t="s">
        <v>341</v>
      </c>
      <c r="B31" s="48">
        <v>51.9</v>
      </c>
      <c r="C31" s="48"/>
      <c r="D31" s="48">
        <v>51.9</v>
      </c>
      <c r="E31" s="48"/>
      <c r="F31" s="48"/>
      <c r="G31" s="48">
        <f t="shared" si="3"/>
        <v>100</v>
      </c>
      <c r="H31" s="49" t="e">
        <f t="shared" si="4"/>
        <v>#DIV/0!</v>
      </c>
    </row>
    <row r="32" spans="1:8" ht="25.5">
      <c r="A32" s="9" t="s">
        <v>1</v>
      </c>
      <c r="B32" s="48"/>
      <c r="C32" s="48"/>
      <c r="D32" s="48"/>
      <c r="E32" s="48"/>
      <c r="F32" s="48"/>
      <c r="G32" s="48" t="e">
        <f t="shared" si="3"/>
        <v>#DIV/0!</v>
      </c>
      <c r="H32" s="49" t="e">
        <f t="shared" si="4"/>
        <v>#DIV/0!</v>
      </c>
    </row>
    <row r="33" spans="1:8" ht="15.75">
      <c r="A33" s="11" t="s">
        <v>130</v>
      </c>
      <c r="B33" s="50">
        <f>SUM(B26:B32)</f>
        <v>1014.6999999999999</v>
      </c>
      <c r="C33" s="50">
        <f>SUM(C26:C31)</f>
        <v>0</v>
      </c>
      <c r="D33" s="50">
        <f>SUM(D26:D32)</f>
        <v>1014.6999999999999</v>
      </c>
      <c r="E33" s="50">
        <f>SUM(E26:E31)</f>
        <v>0</v>
      </c>
      <c r="F33" s="50"/>
      <c r="G33" s="51">
        <f>D33/B33*100</f>
        <v>100</v>
      </c>
      <c r="H33" s="52" t="e">
        <f>D33/C33*100</f>
        <v>#DIV/0!</v>
      </c>
    </row>
    <row r="34" spans="1:8" ht="15.75">
      <c r="A34" s="11" t="s">
        <v>131</v>
      </c>
      <c r="B34" s="50">
        <f>B33+B25</f>
        <v>1526.3</v>
      </c>
      <c r="C34" s="50">
        <f>C33+C25</f>
        <v>0</v>
      </c>
      <c r="D34" s="50">
        <f>D33+D25</f>
        <v>1554.7269999999999</v>
      </c>
      <c r="E34" s="50">
        <f>E33+E25</f>
        <v>454.7</v>
      </c>
      <c r="F34" s="50"/>
      <c r="G34" s="51">
        <f>D34/B34*100</f>
        <v>101.86247788770228</v>
      </c>
      <c r="H34" s="52" t="e">
        <f>D34/C34*100</f>
        <v>#DIV/0!</v>
      </c>
    </row>
    <row r="35" spans="2:8" ht="12.75">
      <c r="B35" s="7"/>
      <c r="C35" s="7"/>
      <c r="D35" s="7"/>
      <c r="E35" s="7"/>
      <c r="F35" s="7"/>
      <c r="G35" s="7"/>
      <c r="H35" s="2"/>
    </row>
    <row r="36" spans="2:8" ht="12.75">
      <c r="B36" s="2"/>
      <c r="C36" s="2"/>
      <c r="D36" s="2"/>
      <c r="E36" s="2"/>
      <c r="F36" s="2"/>
      <c r="G36" s="2"/>
      <c r="H36" s="2"/>
    </row>
    <row r="38" s="45" customFormat="1" ht="14.25">
      <c r="A38" s="44"/>
    </row>
    <row r="39" s="45" customFormat="1" ht="14.25">
      <c r="A39" s="44" t="s">
        <v>6</v>
      </c>
    </row>
    <row r="40" spans="1:2" ht="12.75">
      <c r="A40" s="2" t="s">
        <v>7</v>
      </c>
      <c r="B40" t="s">
        <v>321</v>
      </c>
    </row>
    <row r="41" ht="12.75">
      <c r="A41" s="2"/>
    </row>
    <row r="42" ht="12.75">
      <c r="A42" s="2"/>
    </row>
    <row r="43" ht="12.75">
      <c r="A43" s="2"/>
    </row>
    <row r="44" s="47" customFormat="1" ht="12">
      <c r="A44" s="46" t="s">
        <v>226</v>
      </c>
    </row>
  </sheetData>
  <sheetProtection/>
  <mergeCells count="11"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  <mergeCell ref="A7:A8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showGridLines="0" zoomScale="75" zoomScaleNormal="75" zoomScalePageLayoutView="0" workbookViewId="0" topLeftCell="A18">
      <selection activeCell="I23" sqref="I23:L27"/>
    </sheetView>
  </sheetViews>
  <sheetFormatPr defaultColWidth="9.00390625" defaultRowHeight="12.75"/>
  <cols>
    <col min="1" max="1" width="52.125" style="10" customWidth="1"/>
    <col min="2" max="2" width="15.00390625" style="0" customWidth="1"/>
    <col min="3" max="3" width="14.875" style="0" customWidth="1"/>
    <col min="4" max="6" width="15.875" style="0" customWidth="1"/>
    <col min="7" max="7" width="14.375" style="0" customWidth="1"/>
    <col min="8" max="8" width="11.875" style="0" customWidth="1"/>
  </cols>
  <sheetData>
    <row r="1" spans="1:9" ht="15" customHeight="1">
      <c r="A1" s="111" t="s">
        <v>402</v>
      </c>
      <c r="B1" s="111"/>
      <c r="C1" s="111"/>
      <c r="D1" s="111"/>
      <c r="E1" s="111"/>
      <c r="F1" s="111"/>
      <c r="G1" s="111"/>
      <c r="H1" s="111"/>
      <c r="I1" s="43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06" t="s">
        <v>141</v>
      </c>
      <c r="B3" s="106"/>
      <c r="C3" s="106"/>
      <c r="D3" s="106"/>
      <c r="E3" s="106"/>
      <c r="F3" s="106"/>
      <c r="G3" s="106"/>
      <c r="H3" s="2"/>
    </row>
    <row r="4" spans="1:8" ht="18">
      <c r="A4" s="106" t="s">
        <v>204</v>
      </c>
      <c r="B4" s="106"/>
      <c r="C4" s="106"/>
      <c r="D4" s="106"/>
      <c r="E4" s="106"/>
      <c r="F4" s="106"/>
      <c r="G4" s="106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07" t="s">
        <v>403</v>
      </c>
      <c r="E6" s="107"/>
      <c r="F6" s="107"/>
      <c r="G6" s="107"/>
      <c r="H6" s="2"/>
    </row>
    <row r="7" spans="1:8" ht="32.25" customHeight="1">
      <c r="A7" s="108" t="s">
        <v>404</v>
      </c>
      <c r="B7" s="102" t="s">
        <v>405</v>
      </c>
      <c r="C7" s="102" t="s">
        <v>13</v>
      </c>
      <c r="D7" s="102" t="s">
        <v>406</v>
      </c>
      <c r="E7" s="110" t="s">
        <v>205</v>
      </c>
      <c r="F7" s="98" t="s">
        <v>104</v>
      </c>
      <c r="G7" s="104" t="s">
        <v>259</v>
      </c>
      <c r="H7" s="105"/>
    </row>
    <row r="8" spans="1:8" ht="18" customHeight="1">
      <c r="A8" s="109"/>
      <c r="B8" s="103"/>
      <c r="C8" s="103"/>
      <c r="D8" s="103"/>
      <c r="E8" s="99"/>
      <c r="F8" s="99"/>
      <c r="G8" s="6" t="s">
        <v>148</v>
      </c>
      <c r="H8" s="36" t="s">
        <v>95</v>
      </c>
    </row>
    <row r="9" spans="1:8" ht="18" customHeight="1">
      <c r="A9" s="30">
        <v>1</v>
      </c>
      <c r="B9" s="31" t="s">
        <v>119</v>
      </c>
      <c r="C9" s="32">
        <v>3</v>
      </c>
      <c r="D9" s="31" t="s">
        <v>120</v>
      </c>
      <c r="E9" s="32">
        <v>5</v>
      </c>
      <c r="F9" s="32">
        <v>6</v>
      </c>
      <c r="G9" s="33" t="s">
        <v>102</v>
      </c>
      <c r="H9" s="33" t="s">
        <v>381</v>
      </c>
    </row>
    <row r="10" spans="1:8" ht="76.5">
      <c r="A10" s="9" t="s">
        <v>176</v>
      </c>
      <c r="B10" s="48">
        <v>223.7</v>
      </c>
      <c r="C10" s="48"/>
      <c r="D10" s="48">
        <v>244.01</v>
      </c>
      <c r="E10" s="48">
        <v>215.1</v>
      </c>
      <c r="F10" s="48">
        <f>D10-E10</f>
        <v>28.909999999999997</v>
      </c>
      <c r="G10" s="48">
        <f>D10/B10*100</f>
        <v>109.07912382655343</v>
      </c>
      <c r="H10" s="49" t="e">
        <f>D10/C10*100</f>
        <v>#DIV/0!</v>
      </c>
    </row>
    <row r="11" spans="1:8" ht="25.5" hidden="1">
      <c r="A11" s="9" t="s">
        <v>50</v>
      </c>
      <c r="B11" s="48"/>
      <c r="C11" s="48"/>
      <c r="D11" s="48"/>
      <c r="E11" s="48"/>
      <c r="F11" s="48">
        <f aca="true" t="shared" si="0" ref="F11:F22">D11-E11</f>
        <v>0</v>
      </c>
      <c r="G11" s="48" t="e">
        <f aca="true" t="shared" si="1" ref="G11:G23">D11/B11*100</f>
        <v>#DIV/0!</v>
      </c>
      <c r="H11" s="49" t="e">
        <f aca="true" t="shared" si="2" ref="H11:H23">D11/C11*100</f>
        <v>#DIV/0!</v>
      </c>
    </row>
    <row r="12" spans="1:8" ht="44.25" customHeight="1">
      <c r="A12" s="9" t="s">
        <v>284</v>
      </c>
      <c r="B12" s="48"/>
      <c r="C12" s="48"/>
      <c r="D12" s="48">
        <v>1.236</v>
      </c>
      <c r="E12" s="48"/>
      <c r="F12" s="48"/>
      <c r="G12" s="48" t="e">
        <f t="shared" si="1"/>
        <v>#DIV/0!</v>
      </c>
      <c r="H12" s="49" t="e">
        <f t="shared" si="2"/>
        <v>#DIV/0!</v>
      </c>
    </row>
    <row r="13" spans="1:8" ht="44.25" customHeight="1">
      <c r="A13" s="9" t="s">
        <v>77</v>
      </c>
      <c r="B13" s="48"/>
      <c r="C13" s="48"/>
      <c r="D13" s="48"/>
      <c r="E13" s="48">
        <v>2</v>
      </c>
      <c r="F13" s="48"/>
      <c r="G13" s="48" t="e">
        <f t="shared" si="1"/>
        <v>#DIV/0!</v>
      </c>
      <c r="H13" s="49" t="e">
        <f t="shared" si="2"/>
        <v>#DIV/0!</v>
      </c>
    </row>
    <row r="14" spans="1:8" ht="51">
      <c r="A14" s="9" t="s">
        <v>265</v>
      </c>
      <c r="B14" s="48">
        <v>35.3</v>
      </c>
      <c r="C14" s="48"/>
      <c r="D14" s="48">
        <v>35.401</v>
      </c>
      <c r="E14" s="48">
        <v>34.7</v>
      </c>
      <c r="F14" s="48">
        <f t="shared" si="0"/>
        <v>0.7010000000000005</v>
      </c>
      <c r="G14" s="48">
        <f t="shared" si="1"/>
        <v>100.28611898016999</v>
      </c>
      <c r="H14" s="49" t="e">
        <f t="shared" si="2"/>
        <v>#DIV/0!</v>
      </c>
    </row>
    <row r="15" spans="1:8" ht="76.5">
      <c r="A15" s="9" t="s">
        <v>269</v>
      </c>
      <c r="B15" s="48">
        <v>76.2</v>
      </c>
      <c r="C15" s="48"/>
      <c r="D15" s="48">
        <v>76.234</v>
      </c>
      <c r="E15" s="48">
        <v>3.7</v>
      </c>
      <c r="F15" s="48">
        <f t="shared" si="0"/>
        <v>72.53399999999999</v>
      </c>
      <c r="G15" s="48">
        <f t="shared" si="1"/>
        <v>100.04461942257217</v>
      </c>
      <c r="H15" s="49" t="e">
        <f t="shared" si="2"/>
        <v>#DIV/0!</v>
      </c>
    </row>
    <row r="16" spans="1:8" ht="76.5">
      <c r="A16" s="9" t="s">
        <v>307</v>
      </c>
      <c r="B16" s="48">
        <v>0.3</v>
      </c>
      <c r="C16" s="48"/>
      <c r="D16" s="48">
        <v>0.305</v>
      </c>
      <c r="E16" s="48">
        <v>1</v>
      </c>
      <c r="F16" s="48">
        <f t="shared" si="0"/>
        <v>-0.6950000000000001</v>
      </c>
      <c r="G16" s="48">
        <f t="shared" si="1"/>
        <v>101.66666666666666</v>
      </c>
      <c r="H16" s="49" t="e">
        <f t="shared" si="2"/>
        <v>#DIV/0!</v>
      </c>
    </row>
    <row r="17" spans="1:8" ht="76.5">
      <c r="A17" s="20" t="s">
        <v>342</v>
      </c>
      <c r="B17" s="48">
        <v>2.6</v>
      </c>
      <c r="C17" s="48"/>
      <c r="D17" s="48">
        <v>2.6</v>
      </c>
      <c r="E17" s="48">
        <v>3.5</v>
      </c>
      <c r="F17" s="48">
        <f t="shared" si="0"/>
        <v>-0.8999999999999999</v>
      </c>
      <c r="G17" s="48">
        <f t="shared" si="1"/>
        <v>100</v>
      </c>
      <c r="H17" s="49" t="e">
        <f t="shared" si="2"/>
        <v>#DIV/0!</v>
      </c>
    </row>
    <row r="18" spans="1:8" ht="89.25">
      <c r="A18" s="9" t="s">
        <v>220</v>
      </c>
      <c r="B18" s="48">
        <v>34.1</v>
      </c>
      <c r="C18" s="48"/>
      <c r="D18" s="48">
        <v>34.137</v>
      </c>
      <c r="E18" s="48">
        <v>31.8</v>
      </c>
      <c r="F18" s="48">
        <f t="shared" si="0"/>
        <v>2.3369999999999997</v>
      </c>
      <c r="G18" s="48">
        <f t="shared" si="1"/>
        <v>100.10850439882697</v>
      </c>
      <c r="H18" s="49" t="e">
        <f t="shared" si="2"/>
        <v>#DIV/0!</v>
      </c>
    </row>
    <row r="19" spans="1:8" ht="63.75">
      <c r="A19" s="9" t="s">
        <v>353</v>
      </c>
      <c r="B19" s="48">
        <v>83</v>
      </c>
      <c r="C19" s="48"/>
      <c r="D19" s="48">
        <v>87.68</v>
      </c>
      <c r="E19" s="48">
        <v>80.8</v>
      </c>
      <c r="F19" s="48">
        <f t="shared" si="0"/>
        <v>6.88000000000001</v>
      </c>
      <c r="G19" s="48">
        <f t="shared" si="1"/>
        <v>105.63855421686748</v>
      </c>
      <c r="H19" s="49" t="e">
        <f t="shared" si="2"/>
        <v>#DIV/0!</v>
      </c>
    </row>
    <row r="20" spans="1:8" ht="51">
      <c r="A20" s="9" t="s">
        <v>162</v>
      </c>
      <c r="B20" s="48"/>
      <c r="C20" s="48"/>
      <c r="D20" s="48"/>
      <c r="E20" s="48"/>
      <c r="F20" s="48"/>
      <c r="G20" s="48" t="e">
        <f t="shared" si="1"/>
        <v>#DIV/0!</v>
      </c>
      <c r="H20" s="49" t="e">
        <f t="shared" si="2"/>
        <v>#DIV/0!</v>
      </c>
    </row>
    <row r="21" spans="1:8" ht="25.5">
      <c r="A21" s="9" t="s">
        <v>25</v>
      </c>
      <c r="B21" s="48"/>
      <c r="C21" s="48"/>
      <c r="D21" s="48"/>
      <c r="E21" s="48"/>
      <c r="F21" s="48"/>
      <c r="G21" s="48" t="e">
        <f t="shared" si="1"/>
        <v>#DIV/0!</v>
      </c>
      <c r="H21" s="49" t="e">
        <f t="shared" si="2"/>
        <v>#DIV/0!</v>
      </c>
    </row>
    <row r="22" spans="1:8" ht="25.5">
      <c r="A22" s="9" t="s">
        <v>46</v>
      </c>
      <c r="B22" s="48"/>
      <c r="C22" s="48"/>
      <c r="D22" s="48">
        <v>0.651</v>
      </c>
      <c r="E22" s="48">
        <v>78.7</v>
      </c>
      <c r="F22" s="48">
        <f t="shared" si="0"/>
        <v>-78.049</v>
      </c>
      <c r="G22" s="48" t="e">
        <f t="shared" si="1"/>
        <v>#DIV/0!</v>
      </c>
      <c r="H22" s="49" t="e">
        <f t="shared" si="2"/>
        <v>#DIV/0!</v>
      </c>
    </row>
    <row r="23" spans="1:8" ht="25.5">
      <c r="A23" s="9" t="s">
        <v>26</v>
      </c>
      <c r="B23" s="48">
        <v>67.7</v>
      </c>
      <c r="C23" s="48"/>
      <c r="D23" s="48">
        <v>67.7</v>
      </c>
      <c r="E23" s="48"/>
      <c r="F23" s="48"/>
      <c r="G23" s="48">
        <f t="shared" si="1"/>
        <v>100</v>
      </c>
      <c r="H23" s="49" t="e">
        <f t="shared" si="2"/>
        <v>#DIV/0!</v>
      </c>
    </row>
    <row r="24" spans="1:8" ht="15">
      <c r="A24" s="11" t="s">
        <v>134</v>
      </c>
      <c r="B24" s="50">
        <f>SUM(B10:B23)</f>
        <v>522.9000000000001</v>
      </c>
      <c r="C24" s="50">
        <f>SUM(C10:C23)</f>
        <v>0</v>
      </c>
      <c r="D24" s="50">
        <f>SUM(D10:D23)</f>
        <v>549.9540000000001</v>
      </c>
      <c r="E24" s="50">
        <f>SUM(E10:E22)</f>
        <v>451.3</v>
      </c>
      <c r="F24" s="50">
        <f>SUM(F10:F22)</f>
        <v>31.71799999999999</v>
      </c>
      <c r="G24" s="50">
        <f>D24/B24*100</f>
        <v>105.17383820998279</v>
      </c>
      <c r="H24" s="53" t="e">
        <f>D24/C24*100</f>
        <v>#DIV/0!</v>
      </c>
    </row>
    <row r="25" spans="1:9" ht="38.25">
      <c r="A25" s="9" t="s">
        <v>351</v>
      </c>
      <c r="B25" s="48">
        <v>221.5</v>
      </c>
      <c r="C25" s="48"/>
      <c r="D25" s="48">
        <v>221.5</v>
      </c>
      <c r="E25" s="48"/>
      <c r="F25" s="48"/>
      <c r="G25" s="48">
        <f>D25/B25*100</f>
        <v>100</v>
      </c>
      <c r="H25" s="49" t="e">
        <f>D25/C25*100</f>
        <v>#DIV/0!</v>
      </c>
      <c r="I25" s="77"/>
    </row>
    <row r="26" spans="1:8" ht="38.25">
      <c r="A26" s="9" t="s">
        <v>349</v>
      </c>
      <c r="B26" s="48">
        <v>788.6</v>
      </c>
      <c r="C26" s="48"/>
      <c r="D26" s="48">
        <v>788.6</v>
      </c>
      <c r="E26" s="48"/>
      <c r="F26" s="48"/>
      <c r="G26" s="48">
        <f aca="true" t="shared" si="3" ref="G26:G32">D26/B26*100</f>
        <v>100</v>
      </c>
      <c r="H26" s="49" t="e">
        <f aca="true" t="shared" si="4" ref="H26:H32">D26/C26*100</f>
        <v>#DIV/0!</v>
      </c>
    </row>
    <row r="27" spans="1:8" ht="38.25">
      <c r="A27" s="9" t="s">
        <v>348</v>
      </c>
      <c r="B27" s="48">
        <v>1170.9</v>
      </c>
      <c r="C27" s="48"/>
      <c r="D27" s="48">
        <v>1170.9</v>
      </c>
      <c r="E27" s="48"/>
      <c r="F27" s="48"/>
      <c r="G27" s="48">
        <f t="shared" si="3"/>
        <v>100</v>
      </c>
      <c r="H27" s="49" t="e">
        <f t="shared" si="4"/>
        <v>#DIV/0!</v>
      </c>
    </row>
    <row r="28" spans="1:8" ht="25.5">
      <c r="A28" s="9" t="s">
        <v>69</v>
      </c>
      <c r="B28" s="48">
        <v>1660.9</v>
      </c>
      <c r="C28" s="48"/>
      <c r="D28" s="48">
        <v>1660.847</v>
      </c>
      <c r="E28" s="48"/>
      <c r="F28" s="48"/>
      <c r="G28" s="48">
        <f t="shared" si="3"/>
        <v>99.99680895899813</v>
      </c>
      <c r="H28" s="49" t="e">
        <f t="shared" si="4"/>
        <v>#DIV/0!</v>
      </c>
    </row>
    <row r="29" spans="1:8" ht="51">
      <c r="A29" s="9" t="s">
        <v>343</v>
      </c>
      <c r="B29" s="48">
        <v>51.8</v>
      </c>
      <c r="C29" s="48"/>
      <c r="D29" s="48">
        <v>51.8</v>
      </c>
      <c r="E29" s="48"/>
      <c r="F29" s="48"/>
      <c r="G29" s="48">
        <f t="shared" si="3"/>
        <v>100</v>
      </c>
      <c r="H29" s="49" t="e">
        <f t="shared" si="4"/>
        <v>#DIV/0!</v>
      </c>
    </row>
    <row r="30" spans="1:8" ht="25.5">
      <c r="A30" s="9" t="s">
        <v>2</v>
      </c>
      <c r="B30" s="48">
        <v>1082.252</v>
      </c>
      <c r="C30" s="48"/>
      <c r="D30" s="48">
        <v>1082.252</v>
      </c>
      <c r="E30" s="48"/>
      <c r="F30" s="48"/>
      <c r="G30" s="48">
        <f t="shared" si="3"/>
        <v>100</v>
      </c>
      <c r="H30" s="49" t="e">
        <f t="shared" si="4"/>
        <v>#DIV/0!</v>
      </c>
    </row>
    <row r="31" spans="1:8" ht="38.25">
      <c r="A31" s="9" t="s">
        <v>27</v>
      </c>
      <c r="B31" s="48">
        <v>42.5</v>
      </c>
      <c r="C31" s="48"/>
      <c r="D31" s="48">
        <v>42.5</v>
      </c>
      <c r="E31" s="48"/>
      <c r="F31" s="48"/>
      <c r="G31" s="48">
        <f t="shared" si="3"/>
        <v>100</v>
      </c>
      <c r="H31" s="49" t="e">
        <f t="shared" si="4"/>
        <v>#DIV/0!</v>
      </c>
    </row>
    <row r="32" spans="1:8" ht="25.5">
      <c r="A32" s="9" t="s">
        <v>28</v>
      </c>
      <c r="B32" s="48">
        <v>208.5</v>
      </c>
      <c r="C32" s="48"/>
      <c r="D32" s="48">
        <v>208.5</v>
      </c>
      <c r="E32" s="48"/>
      <c r="F32" s="48"/>
      <c r="G32" s="48">
        <f t="shared" si="3"/>
        <v>100</v>
      </c>
      <c r="H32" s="49" t="e">
        <f t="shared" si="4"/>
        <v>#DIV/0!</v>
      </c>
    </row>
    <row r="33" spans="1:8" ht="15">
      <c r="A33" s="11" t="s">
        <v>130</v>
      </c>
      <c r="B33" s="50">
        <f>SUM(B25:B32)</f>
        <v>5226.952</v>
      </c>
      <c r="C33" s="50">
        <f>SUM(C25:C29)</f>
        <v>0</v>
      </c>
      <c r="D33" s="50">
        <f>SUM(D25:D32)</f>
        <v>5226.898999999999</v>
      </c>
      <c r="E33" s="50">
        <f>SUM(E25:E29)</f>
        <v>0</v>
      </c>
      <c r="F33" s="50"/>
      <c r="G33" s="50">
        <f>D33/B33*100</f>
        <v>99.9989860247425</v>
      </c>
      <c r="H33" s="53" t="e">
        <f>D33/C33*100</f>
        <v>#DIV/0!</v>
      </c>
    </row>
    <row r="34" spans="1:8" ht="15">
      <c r="A34" s="11" t="s">
        <v>131</v>
      </c>
      <c r="B34" s="50">
        <f>B33+B24</f>
        <v>5749.852000000001</v>
      </c>
      <c r="C34" s="50">
        <f>C33+C24</f>
        <v>0</v>
      </c>
      <c r="D34" s="50">
        <f>D33+D24</f>
        <v>5776.852999999999</v>
      </c>
      <c r="E34" s="50">
        <f>E33+E24</f>
        <v>451.3</v>
      </c>
      <c r="F34" s="50"/>
      <c r="G34" s="50">
        <f>D34/B34*100</f>
        <v>100.46959469565475</v>
      </c>
      <c r="H34" s="53" t="e">
        <f>D34/C34*100</f>
        <v>#DIV/0!</v>
      </c>
    </row>
    <row r="35" spans="2:8" ht="12.75">
      <c r="B35" s="7"/>
      <c r="C35" s="7"/>
      <c r="D35" s="7"/>
      <c r="E35" s="7"/>
      <c r="F35" s="7"/>
      <c r="G35" s="7"/>
      <c r="H35" s="2"/>
    </row>
    <row r="36" spans="2:8" ht="12.75">
      <c r="B36" s="2"/>
      <c r="C36" s="2"/>
      <c r="D36" s="2"/>
      <c r="E36" s="2"/>
      <c r="F36" s="2"/>
      <c r="G36" s="2"/>
      <c r="H36" s="2"/>
    </row>
    <row r="38" s="45" customFormat="1" ht="14.25">
      <c r="A38" s="44"/>
    </row>
    <row r="39" s="45" customFormat="1" ht="14.25">
      <c r="A39" s="44" t="s">
        <v>6</v>
      </c>
    </row>
    <row r="40" spans="1:2" ht="12.75">
      <c r="A40" s="2" t="s">
        <v>7</v>
      </c>
      <c r="B40" t="s">
        <v>321</v>
      </c>
    </row>
    <row r="41" ht="12.75">
      <c r="A41" s="2"/>
    </row>
    <row r="42" ht="12.75">
      <c r="A42" s="2"/>
    </row>
    <row r="43" ht="12.75">
      <c r="A43" s="2"/>
    </row>
    <row r="44" s="47" customFormat="1" ht="12">
      <c r="A44" s="46" t="s">
        <v>226</v>
      </c>
    </row>
  </sheetData>
  <sheetProtection/>
  <mergeCells count="11"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  <mergeCell ref="A7:A8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="75" zoomScaleNormal="75" zoomScalePageLayoutView="0" workbookViewId="0" topLeftCell="A16">
      <selection activeCell="I20" sqref="I20:I25"/>
    </sheetView>
  </sheetViews>
  <sheetFormatPr defaultColWidth="9.00390625" defaultRowHeight="12.75"/>
  <cols>
    <col min="1" max="1" width="62.875" style="10" customWidth="1"/>
    <col min="2" max="2" width="14.25390625" style="0" customWidth="1"/>
    <col min="3" max="3" width="14.875" style="0" customWidth="1"/>
    <col min="4" max="4" width="13.625" style="0" customWidth="1"/>
    <col min="5" max="5" width="14.125" style="0" customWidth="1"/>
    <col min="6" max="6" width="13.375" style="0" customWidth="1"/>
    <col min="7" max="7" width="11.625" style="0" customWidth="1"/>
    <col min="8" max="8" width="11.25390625" style="0" customWidth="1"/>
  </cols>
  <sheetData>
    <row r="1" spans="1:9" ht="15" customHeight="1">
      <c r="A1" s="111" t="s">
        <v>402</v>
      </c>
      <c r="B1" s="111"/>
      <c r="C1" s="111"/>
      <c r="D1" s="111"/>
      <c r="E1" s="111"/>
      <c r="F1" s="111"/>
      <c r="G1" s="111"/>
      <c r="H1" s="111"/>
      <c r="I1" s="43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06" t="s">
        <v>142</v>
      </c>
      <c r="B3" s="106"/>
      <c r="C3" s="106"/>
      <c r="D3" s="106"/>
      <c r="E3" s="106"/>
      <c r="F3" s="106"/>
      <c r="G3" s="106"/>
      <c r="H3" s="2"/>
    </row>
    <row r="4" spans="1:8" ht="18">
      <c r="A4" s="106" t="s">
        <v>204</v>
      </c>
      <c r="B4" s="106"/>
      <c r="C4" s="106"/>
      <c r="D4" s="106"/>
      <c r="E4" s="106"/>
      <c r="F4" s="106"/>
      <c r="G4" s="106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07" t="s">
        <v>403</v>
      </c>
      <c r="E6" s="107"/>
      <c r="F6" s="107"/>
      <c r="G6" s="107"/>
      <c r="H6" s="2"/>
    </row>
    <row r="7" spans="1:8" ht="27.75" customHeight="1">
      <c r="A7" s="108" t="s">
        <v>404</v>
      </c>
      <c r="B7" s="102" t="s">
        <v>405</v>
      </c>
      <c r="C7" s="102" t="s">
        <v>13</v>
      </c>
      <c r="D7" s="102" t="s">
        <v>406</v>
      </c>
      <c r="E7" s="110" t="s">
        <v>205</v>
      </c>
      <c r="F7" s="98" t="s">
        <v>104</v>
      </c>
      <c r="G7" s="104" t="s">
        <v>259</v>
      </c>
      <c r="H7" s="105"/>
    </row>
    <row r="8" spans="1:8" ht="16.5" customHeight="1">
      <c r="A8" s="109"/>
      <c r="B8" s="103"/>
      <c r="C8" s="103"/>
      <c r="D8" s="103"/>
      <c r="E8" s="99"/>
      <c r="F8" s="99"/>
      <c r="G8" s="6" t="s">
        <v>148</v>
      </c>
      <c r="H8" s="36" t="s">
        <v>95</v>
      </c>
    </row>
    <row r="9" spans="1:8" ht="16.5" customHeight="1">
      <c r="A9" s="30">
        <v>1</v>
      </c>
      <c r="B9" s="31" t="s">
        <v>119</v>
      </c>
      <c r="C9" s="32">
        <v>3</v>
      </c>
      <c r="D9" s="31" t="s">
        <v>120</v>
      </c>
      <c r="E9" s="32">
        <v>5</v>
      </c>
      <c r="F9" s="32">
        <v>6</v>
      </c>
      <c r="G9" s="33" t="s">
        <v>102</v>
      </c>
      <c r="H9" s="33" t="s">
        <v>381</v>
      </c>
    </row>
    <row r="10" spans="1:8" ht="63.75">
      <c r="A10" s="9" t="s">
        <v>176</v>
      </c>
      <c r="B10" s="48">
        <v>76.9</v>
      </c>
      <c r="C10" s="48"/>
      <c r="D10" s="48">
        <v>88.045</v>
      </c>
      <c r="E10" s="48">
        <v>90.2</v>
      </c>
      <c r="F10" s="48">
        <f>D10-E10</f>
        <v>-2.155000000000001</v>
      </c>
      <c r="G10" s="48">
        <f aca="true" t="shared" si="0" ref="G10:G18">D10/B10*100</f>
        <v>114.4928478543563</v>
      </c>
      <c r="H10" s="49" t="e">
        <f aca="true" t="shared" si="1" ref="H10:H18">D10/C10*100</f>
        <v>#DIV/0!</v>
      </c>
    </row>
    <row r="11" spans="1:8" ht="38.25">
      <c r="A11" s="9" t="s">
        <v>284</v>
      </c>
      <c r="B11" s="48">
        <v>4.4</v>
      </c>
      <c r="C11" s="48"/>
      <c r="D11" s="48">
        <v>4.445</v>
      </c>
      <c r="E11" s="48"/>
      <c r="F11" s="48"/>
      <c r="G11" s="48">
        <f t="shared" si="0"/>
        <v>101.02272727272728</v>
      </c>
      <c r="H11" s="49" t="e">
        <f t="shared" si="1"/>
        <v>#DIV/0!</v>
      </c>
    </row>
    <row r="12" spans="1:8" ht="38.25">
      <c r="A12" s="9" t="s">
        <v>265</v>
      </c>
      <c r="B12" s="48">
        <v>33.4</v>
      </c>
      <c r="C12" s="48"/>
      <c r="D12" s="48">
        <v>38.456</v>
      </c>
      <c r="E12" s="48">
        <v>22.6</v>
      </c>
      <c r="F12" s="48">
        <f aca="true" t="shared" si="2" ref="F12:F20">D12-E12</f>
        <v>15.856000000000002</v>
      </c>
      <c r="G12" s="48">
        <f t="shared" si="0"/>
        <v>115.13772455089821</v>
      </c>
      <c r="H12" s="49" t="e">
        <f t="shared" si="1"/>
        <v>#DIV/0!</v>
      </c>
    </row>
    <row r="13" spans="1:8" ht="63.75">
      <c r="A13" s="9" t="s">
        <v>269</v>
      </c>
      <c r="B13" s="48">
        <v>6</v>
      </c>
      <c r="C13" s="48"/>
      <c r="D13" s="48">
        <v>6.372</v>
      </c>
      <c r="E13" s="48">
        <v>2</v>
      </c>
      <c r="F13" s="48">
        <f t="shared" si="2"/>
        <v>4.372</v>
      </c>
      <c r="G13" s="48">
        <f t="shared" si="0"/>
        <v>106.2</v>
      </c>
      <c r="H13" s="49" t="e">
        <f t="shared" si="1"/>
        <v>#DIV/0!</v>
      </c>
    </row>
    <row r="14" spans="1:8" ht="63.75">
      <c r="A14" s="20" t="s">
        <v>357</v>
      </c>
      <c r="B14" s="48">
        <v>3.9</v>
      </c>
      <c r="C14" s="48"/>
      <c r="D14" s="48">
        <v>3.92</v>
      </c>
      <c r="E14" s="48">
        <v>6</v>
      </c>
      <c r="F14" s="48">
        <f t="shared" si="2"/>
        <v>-2.08</v>
      </c>
      <c r="G14" s="48">
        <f t="shared" si="0"/>
        <v>100.51282051282051</v>
      </c>
      <c r="H14" s="49" t="e">
        <f t="shared" si="1"/>
        <v>#DIV/0!</v>
      </c>
    </row>
    <row r="15" spans="1:8" ht="63.75">
      <c r="A15" s="9" t="s">
        <v>220</v>
      </c>
      <c r="B15" s="48">
        <v>27</v>
      </c>
      <c r="C15" s="48"/>
      <c r="D15" s="48">
        <v>27.345</v>
      </c>
      <c r="E15" s="48">
        <v>22.1</v>
      </c>
      <c r="F15" s="48">
        <f t="shared" si="2"/>
        <v>5.244999999999997</v>
      </c>
      <c r="G15" s="48">
        <f t="shared" si="0"/>
        <v>101.27777777777777</v>
      </c>
      <c r="H15" s="49" t="e">
        <f t="shared" si="1"/>
        <v>#DIV/0!</v>
      </c>
    </row>
    <row r="16" spans="1:8" ht="63.75">
      <c r="A16" s="9" t="s">
        <v>307</v>
      </c>
      <c r="B16" s="48"/>
      <c r="C16" s="48"/>
      <c r="D16" s="48"/>
      <c r="E16" s="48"/>
      <c r="F16" s="48"/>
      <c r="G16" s="48" t="e">
        <f t="shared" si="0"/>
        <v>#DIV/0!</v>
      </c>
      <c r="H16" s="49" t="e">
        <f t="shared" si="1"/>
        <v>#DIV/0!</v>
      </c>
    </row>
    <row r="17" spans="1:8" ht="51">
      <c r="A17" s="9" t="s">
        <v>358</v>
      </c>
      <c r="B17" s="48">
        <v>26.7</v>
      </c>
      <c r="C17" s="48"/>
      <c r="D17" s="48">
        <v>27.343</v>
      </c>
      <c r="E17" s="48">
        <v>15.9</v>
      </c>
      <c r="F17" s="48">
        <f t="shared" si="2"/>
        <v>11.443</v>
      </c>
      <c r="G17" s="48">
        <f t="shared" si="0"/>
        <v>102.40823970037454</v>
      </c>
      <c r="H17" s="49" t="e">
        <f t="shared" si="1"/>
        <v>#DIV/0!</v>
      </c>
    </row>
    <row r="18" spans="1:11" ht="63.75">
      <c r="A18" s="9" t="s">
        <v>163</v>
      </c>
      <c r="B18" s="48">
        <v>0.6</v>
      </c>
      <c r="C18" s="48"/>
      <c r="D18" s="48">
        <v>0.6</v>
      </c>
      <c r="E18" s="48">
        <v>0.5</v>
      </c>
      <c r="F18" s="48">
        <f t="shared" si="2"/>
        <v>0.09999999999999998</v>
      </c>
      <c r="G18" s="48">
        <f t="shared" si="0"/>
        <v>100</v>
      </c>
      <c r="H18" s="49" t="e">
        <f t="shared" si="1"/>
        <v>#DIV/0!</v>
      </c>
      <c r="J18" s="78"/>
      <c r="K18" s="78"/>
    </row>
    <row r="19" spans="1:11" ht="25.5">
      <c r="A19" s="9" t="s">
        <v>209</v>
      </c>
      <c r="B19" s="48"/>
      <c r="C19" s="48"/>
      <c r="D19" s="48"/>
      <c r="E19" s="48"/>
      <c r="F19" s="48"/>
      <c r="G19" s="48" t="e">
        <f>D19/B19*100</f>
        <v>#DIV/0!</v>
      </c>
      <c r="H19" s="49" t="e">
        <f>D19/C19*100</f>
        <v>#DIV/0!</v>
      </c>
      <c r="J19" s="78"/>
      <c r="K19" s="78"/>
    </row>
    <row r="20" spans="1:11" ht="25.5">
      <c r="A20" s="9" t="s">
        <v>243</v>
      </c>
      <c r="B20" s="48"/>
      <c r="C20" s="48"/>
      <c r="D20" s="48"/>
      <c r="E20" s="48">
        <v>63.3</v>
      </c>
      <c r="F20" s="48">
        <f t="shared" si="2"/>
        <v>-63.3</v>
      </c>
      <c r="G20" s="48" t="e">
        <f>D20/B20*100</f>
        <v>#DIV/0!</v>
      </c>
      <c r="H20" s="49" t="e">
        <f>D20/C20*100</f>
        <v>#DIV/0!</v>
      </c>
      <c r="J20" s="79"/>
      <c r="K20" s="78"/>
    </row>
    <row r="21" spans="1:11" ht="25.5">
      <c r="A21" s="9" t="s">
        <v>29</v>
      </c>
      <c r="B21" s="48">
        <v>3</v>
      </c>
      <c r="C21" s="48"/>
      <c r="D21" s="48">
        <v>3</v>
      </c>
      <c r="E21" s="48"/>
      <c r="F21" s="48"/>
      <c r="G21" s="48">
        <f>D21/B21*100</f>
        <v>100</v>
      </c>
      <c r="H21" s="49" t="e">
        <f>D21/C21*100</f>
        <v>#DIV/0!</v>
      </c>
      <c r="J21" s="78"/>
      <c r="K21" s="78"/>
    </row>
    <row r="22" spans="1:11" ht="15">
      <c r="A22" s="11" t="s">
        <v>128</v>
      </c>
      <c r="B22" s="50">
        <f>SUM(B10:B21)</f>
        <v>181.9</v>
      </c>
      <c r="C22" s="50">
        <f>SUM(C10:C21)</f>
        <v>0</v>
      </c>
      <c r="D22" s="50">
        <f>SUM(D10:D21)</f>
        <v>199.526</v>
      </c>
      <c r="E22" s="50">
        <f>SUM(E10:E20)</f>
        <v>222.60000000000002</v>
      </c>
      <c r="F22" s="50">
        <f>SUM(F10:F18)</f>
        <v>32.781</v>
      </c>
      <c r="G22" s="50">
        <f aca="true" t="shared" si="3" ref="G22:G30">D22/B22*100</f>
        <v>109.68993952721276</v>
      </c>
      <c r="H22" s="53" t="e">
        <f aca="true" t="shared" si="4" ref="H22:H30">D22/C22*100</f>
        <v>#DIV/0!</v>
      </c>
      <c r="J22" s="78"/>
      <c r="K22" s="78"/>
    </row>
    <row r="23" spans="1:11" ht="25.5">
      <c r="A23" s="9" t="s">
        <v>359</v>
      </c>
      <c r="B23" s="48">
        <v>126.6</v>
      </c>
      <c r="C23" s="48"/>
      <c r="D23" s="48">
        <v>126.6</v>
      </c>
      <c r="E23" s="48"/>
      <c r="F23" s="48"/>
      <c r="G23" s="48">
        <f t="shared" si="3"/>
        <v>100</v>
      </c>
      <c r="H23" s="49" t="e">
        <f t="shared" si="4"/>
        <v>#DIV/0!</v>
      </c>
      <c r="I23" s="77"/>
      <c r="J23" s="78"/>
      <c r="K23" s="78"/>
    </row>
    <row r="24" spans="1:8" ht="25.5">
      <c r="A24" s="9" t="s">
        <v>360</v>
      </c>
      <c r="B24" s="48">
        <v>409.2</v>
      </c>
      <c r="C24" s="48"/>
      <c r="D24" s="48">
        <v>409.2</v>
      </c>
      <c r="E24" s="48"/>
      <c r="F24" s="48"/>
      <c r="G24" s="48">
        <f t="shared" si="3"/>
        <v>100</v>
      </c>
      <c r="H24" s="49" t="e">
        <f t="shared" si="4"/>
        <v>#DIV/0!</v>
      </c>
    </row>
    <row r="25" spans="1:8" ht="25.5">
      <c r="A25" s="9" t="s">
        <v>361</v>
      </c>
      <c r="B25" s="48">
        <v>335.6</v>
      </c>
      <c r="C25" s="48"/>
      <c r="D25" s="48">
        <v>335.6</v>
      </c>
      <c r="E25" s="48"/>
      <c r="F25" s="48"/>
      <c r="G25" s="48">
        <f t="shared" si="3"/>
        <v>100</v>
      </c>
      <c r="H25" s="49" t="e">
        <f t="shared" si="4"/>
        <v>#DIV/0!</v>
      </c>
    </row>
    <row r="26" spans="1:8" ht="15">
      <c r="A26" s="9" t="s">
        <v>70</v>
      </c>
      <c r="B26" s="48"/>
      <c r="C26" s="48"/>
      <c r="D26" s="48"/>
      <c r="E26" s="48"/>
      <c r="F26" s="48"/>
      <c r="G26" s="48" t="e">
        <f t="shared" si="3"/>
        <v>#DIV/0!</v>
      </c>
      <c r="H26" s="49" t="e">
        <f t="shared" si="4"/>
        <v>#DIV/0!</v>
      </c>
    </row>
    <row r="27" spans="1:8" ht="38.25">
      <c r="A27" s="9" t="s">
        <v>362</v>
      </c>
      <c r="B27" s="48">
        <v>51.9</v>
      </c>
      <c r="C27" s="48"/>
      <c r="D27" s="48">
        <v>51.9</v>
      </c>
      <c r="E27" s="48"/>
      <c r="F27" s="48"/>
      <c r="G27" s="48">
        <f t="shared" si="3"/>
        <v>100</v>
      </c>
      <c r="H27" s="49" t="e">
        <f t="shared" si="4"/>
        <v>#DIV/0!</v>
      </c>
    </row>
    <row r="28" spans="1:8" ht="25.5">
      <c r="A28" s="9" t="s">
        <v>3</v>
      </c>
      <c r="B28" s="48">
        <v>94.95</v>
      </c>
      <c r="C28" s="48"/>
      <c r="D28" s="48">
        <v>94.95</v>
      </c>
      <c r="E28" s="48"/>
      <c r="F28" s="48"/>
      <c r="G28" s="48">
        <f t="shared" si="3"/>
        <v>100</v>
      </c>
      <c r="H28" s="49" t="e">
        <f t="shared" si="4"/>
        <v>#DIV/0!</v>
      </c>
    </row>
    <row r="29" spans="1:8" ht="15">
      <c r="A29" s="11" t="s">
        <v>130</v>
      </c>
      <c r="B29" s="50">
        <f>SUM(B23:B28)</f>
        <v>1018.25</v>
      </c>
      <c r="C29" s="50">
        <f>SUM(C23:C27)</f>
        <v>0</v>
      </c>
      <c r="D29" s="50">
        <f>SUM(D23:D28)</f>
        <v>1018.25</v>
      </c>
      <c r="E29" s="50">
        <f>SUM(E23:E27)</f>
        <v>0</v>
      </c>
      <c r="F29" s="50"/>
      <c r="G29" s="50">
        <f t="shared" si="3"/>
        <v>100</v>
      </c>
      <c r="H29" s="53" t="e">
        <f t="shared" si="4"/>
        <v>#DIV/0!</v>
      </c>
    </row>
    <row r="30" spans="1:8" ht="15">
      <c r="A30" s="11" t="s">
        <v>131</v>
      </c>
      <c r="B30" s="50">
        <f>B29+B22</f>
        <v>1200.15</v>
      </c>
      <c r="C30" s="50">
        <f>C29+C22</f>
        <v>0</v>
      </c>
      <c r="D30" s="50">
        <f>D29+D22</f>
        <v>1217.776</v>
      </c>
      <c r="E30" s="50">
        <f>E29+E22</f>
        <v>222.60000000000002</v>
      </c>
      <c r="F30" s="50"/>
      <c r="G30" s="50">
        <f t="shared" si="3"/>
        <v>101.46864975211432</v>
      </c>
      <c r="H30" s="53" t="e">
        <f t="shared" si="4"/>
        <v>#DIV/0!</v>
      </c>
    </row>
    <row r="31" spans="2:8" ht="12.75">
      <c r="B31" s="7"/>
      <c r="C31" s="7"/>
      <c r="D31" s="7"/>
      <c r="E31" s="7"/>
      <c r="F31" s="7"/>
      <c r="G31" s="7"/>
      <c r="H31" s="2"/>
    </row>
    <row r="32" spans="2:8" ht="12.75">
      <c r="B32" s="2"/>
      <c r="C32" s="2"/>
      <c r="D32" s="2"/>
      <c r="E32" s="2"/>
      <c r="F32" s="2"/>
      <c r="G32" s="2"/>
      <c r="H32" s="2"/>
    </row>
    <row r="34" s="45" customFormat="1" ht="14.25">
      <c r="A34" s="44"/>
    </row>
    <row r="35" s="45" customFormat="1" ht="14.25">
      <c r="A35" s="44" t="s">
        <v>6</v>
      </c>
    </row>
    <row r="36" spans="1:2" ht="12.75">
      <c r="A36" s="2" t="s">
        <v>322</v>
      </c>
      <c r="B36" t="s">
        <v>321</v>
      </c>
    </row>
    <row r="37" ht="12.75">
      <c r="A37" s="2"/>
    </row>
    <row r="38" ht="12.75">
      <c r="A38" s="2"/>
    </row>
    <row r="39" ht="12.75">
      <c r="A39" s="2"/>
    </row>
    <row r="40" s="47" customFormat="1" ht="12">
      <c r="A40" s="46" t="s">
        <v>226</v>
      </c>
    </row>
  </sheetData>
  <sheetProtection/>
  <mergeCells count="11"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  <mergeCell ref="A7:A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="75" zoomScaleNormal="75" zoomScalePageLayoutView="0" workbookViewId="0" topLeftCell="A16">
      <selection activeCell="I21" sqref="I21:L25"/>
    </sheetView>
  </sheetViews>
  <sheetFormatPr defaultColWidth="9.00390625" defaultRowHeight="12.75"/>
  <cols>
    <col min="1" max="1" width="52.125" style="10" customWidth="1"/>
    <col min="2" max="2" width="16.00390625" style="0" customWidth="1"/>
    <col min="3" max="3" width="14.875" style="0" customWidth="1"/>
    <col min="4" max="6" width="15.875" style="0" customWidth="1"/>
    <col min="7" max="7" width="13.00390625" style="0" customWidth="1"/>
    <col min="8" max="8" width="12.625" style="0" customWidth="1"/>
  </cols>
  <sheetData>
    <row r="1" spans="1:9" ht="15" customHeight="1">
      <c r="A1" s="111" t="s">
        <v>402</v>
      </c>
      <c r="B1" s="111"/>
      <c r="C1" s="111"/>
      <c r="D1" s="111"/>
      <c r="E1" s="111"/>
      <c r="F1" s="111"/>
      <c r="G1" s="111"/>
      <c r="H1" s="111"/>
      <c r="I1" s="43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06" t="s">
        <v>143</v>
      </c>
      <c r="B3" s="106"/>
      <c r="C3" s="106"/>
      <c r="D3" s="106"/>
      <c r="E3" s="106"/>
      <c r="F3" s="106"/>
      <c r="G3" s="106"/>
      <c r="H3" s="2"/>
    </row>
    <row r="4" spans="1:8" ht="18">
      <c r="A4" s="106" t="s">
        <v>204</v>
      </c>
      <c r="B4" s="106"/>
      <c r="C4" s="106"/>
      <c r="D4" s="106"/>
      <c r="E4" s="106"/>
      <c r="F4" s="106"/>
      <c r="G4" s="106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07" t="s">
        <v>403</v>
      </c>
      <c r="E6" s="107"/>
      <c r="F6" s="107"/>
      <c r="G6" s="107"/>
      <c r="H6" s="2"/>
    </row>
    <row r="7" spans="1:8" ht="28.5" customHeight="1">
      <c r="A7" s="108" t="s">
        <v>404</v>
      </c>
      <c r="B7" s="102" t="s">
        <v>405</v>
      </c>
      <c r="C7" s="102" t="s">
        <v>14</v>
      </c>
      <c r="D7" s="102" t="s">
        <v>406</v>
      </c>
      <c r="E7" s="110" t="s">
        <v>205</v>
      </c>
      <c r="F7" s="98" t="s">
        <v>104</v>
      </c>
      <c r="G7" s="104" t="s">
        <v>259</v>
      </c>
      <c r="H7" s="105"/>
    </row>
    <row r="8" spans="1:8" ht="17.25" customHeight="1">
      <c r="A8" s="109"/>
      <c r="B8" s="103"/>
      <c r="C8" s="103"/>
      <c r="D8" s="103"/>
      <c r="E8" s="99"/>
      <c r="F8" s="99"/>
      <c r="G8" s="6" t="s">
        <v>148</v>
      </c>
      <c r="H8" s="36" t="s">
        <v>95</v>
      </c>
    </row>
    <row r="9" spans="1:8" ht="17.25" customHeight="1">
      <c r="A9" s="30">
        <v>1</v>
      </c>
      <c r="B9" s="31" t="s">
        <v>119</v>
      </c>
      <c r="C9" s="32">
        <v>3</v>
      </c>
      <c r="D9" s="31" t="s">
        <v>120</v>
      </c>
      <c r="E9" s="32">
        <v>5</v>
      </c>
      <c r="F9" s="32">
        <v>6</v>
      </c>
      <c r="G9" s="33" t="s">
        <v>102</v>
      </c>
      <c r="H9" s="33" t="s">
        <v>381</v>
      </c>
    </row>
    <row r="10" spans="1:8" ht="76.5">
      <c r="A10" s="9" t="s">
        <v>176</v>
      </c>
      <c r="B10" s="48">
        <v>143.9</v>
      </c>
      <c r="C10" s="48"/>
      <c r="D10" s="48">
        <v>163.885</v>
      </c>
      <c r="E10" s="48">
        <v>110.2</v>
      </c>
      <c r="F10" s="48">
        <f>D10-E10</f>
        <v>53.68499999999999</v>
      </c>
      <c r="G10" s="48">
        <f>D10/B10*100</f>
        <v>113.88811674774149</v>
      </c>
      <c r="H10" s="49" t="e">
        <f>D10/C10*100</f>
        <v>#DIV/0!</v>
      </c>
    </row>
    <row r="11" spans="1:8" ht="63.75">
      <c r="A11" s="9" t="s">
        <v>183</v>
      </c>
      <c r="B11" s="48">
        <v>30</v>
      </c>
      <c r="C11" s="48"/>
      <c r="D11" s="48">
        <v>77.195</v>
      </c>
      <c r="E11" s="48"/>
      <c r="F11" s="48">
        <f>D11-E11</f>
        <v>77.195</v>
      </c>
      <c r="G11" s="48">
        <f aca="true" t="shared" si="0" ref="G11:G21">D11/B11*100</f>
        <v>257.31666666666666</v>
      </c>
      <c r="H11" s="49" t="e">
        <f aca="true" t="shared" si="1" ref="H11:H21">D11/C11*100</f>
        <v>#DIV/0!</v>
      </c>
    </row>
    <row r="12" spans="1:8" ht="38.25">
      <c r="A12" s="18" t="s">
        <v>77</v>
      </c>
      <c r="B12" s="48"/>
      <c r="C12" s="48"/>
      <c r="D12" s="48">
        <v>-1.371</v>
      </c>
      <c r="E12" s="48">
        <v>1.3</v>
      </c>
      <c r="F12" s="48">
        <f aca="true" t="shared" si="2" ref="F12:F20">D12-E12</f>
        <v>-2.6710000000000003</v>
      </c>
      <c r="G12" s="48" t="e">
        <f t="shared" si="0"/>
        <v>#DIV/0!</v>
      </c>
      <c r="H12" s="49" t="e">
        <f t="shared" si="1"/>
        <v>#DIV/0!</v>
      </c>
    </row>
    <row r="13" spans="1:8" ht="51">
      <c r="A13" s="9" t="s">
        <v>265</v>
      </c>
      <c r="B13" s="48">
        <v>16.7</v>
      </c>
      <c r="C13" s="48"/>
      <c r="D13" s="48">
        <v>18.873</v>
      </c>
      <c r="E13" s="48">
        <v>14.1</v>
      </c>
      <c r="F13" s="48">
        <f t="shared" si="2"/>
        <v>4.7730000000000015</v>
      </c>
      <c r="G13" s="48">
        <f t="shared" si="0"/>
        <v>113.0119760479042</v>
      </c>
      <c r="H13" s="49" t="e">
        <f t="shared" si="1"/>
        <v>#DIV/0!</v>
      </c>
    </row>
    <row r="14" spans="1:8" ht="76.5">
      <c r="A14" s="9" t="s">
        <v>269</v>
      </c>
      <c r="B14" s="48">
        <v>46.5</v>
      </c>
      <c r="C14" s="48"/>
      <c r="D14" s="48">
        <v>79.117</v>
      </c>
      <c r="E14" s="48">
        <v>10</v>
      </c>
      <c r="F14" s="48">
        <f t="shared" si="2"/>
        <v>69.117</v>
      </c>
      <c r="G14" s="48">
        <f t="shared" si="0"/>
        <v>170.1440860215054</v>
      </c>
      <c r="H14" s="49" t="e">
        <f t="shared" si="1"/>
        <v>#DIV/0!</v>
      </c>
    </row>
    <row r="15" spans="1:8" ht="76.5">
      <c r="A15" s="20" t="s">
        <v>363</v>
      </c>
      <c r="B15" s="48">
        <v>2.4</v>
      </c>
      <c r="C15" s="48"/>
      <c r="D15" s="48">
        <v>2.36</v>
      </c>
      <c r="E15" s="48">
        <v>3.5</v>
      </c>
      <c r="F15" s="48">
        <f t="shared" si="2"/>
        <v>-1.1400000000000001</v>
      </c>
      <c r="G15" s="48">
        <f t="shared" si="0"/>
        <v>98.33333333333333</v>
      </c>
      <c r="H15" s="49" t="e">
        <f t="shared" si="1"/>
        <v>#DIV/0!</v>
      </c>
    </row>
    <row r="16" spans="1:8" ht="89.25">
      <c r="A16" s="9" t="s">
        <v>220</v>
      </c>
      <c r="B16" s="48">
        <v>19.4</v>
      </c>
      <c r="C16" s="48"/>
      <c r="D16" s="48">
        <v>19.476</v>
      </c>
      <c r="E16" s="48">
        <v>17.2</v>
      </c>
      <c r="F16" s="48">
        <f t="shared" si="2"/>
        <v>2.276</v>
      </c>
      <c r="G16" s="48">
        <f t="shared" si="0"/>
        <v>100.39175257731958</v>
      </c>
      <c r="H16" s="49" t="e">
        <f t="shared" si="1"/>
        <v>#DIV/0!</v>
      </c>
    </row>
    <row r="17" spans="1:8" ht="76.5">
      <c r="A17" s="9" t="s">
        <v>412</v>
      </c>
      <c r="B17" s="48">
        <v>23.1</v>
      </c>
      <c r="C17" s="48"/>
      <c r="D17" s="48">
        <v>23.09</v>
      </c>
      <c r="E17" s="48">
        <v>25.3</v>
      </c>
      <c r="F17" s="48">
        <f t="shared" si="2"/>
        <v>-2.210000000000001</v>
      </c>
      <c r="G17" s="48">
        <f t="shared" si="0"/>
        <v>99.95670995670996</v>
      </c>
      <c r="H17" s="49" t="e">
        <f t="shared" si="1"/>
        <v>#DIV/0!</v>
      </c>
    </row>
    <row r="18" spans="1:8" ht="38.25">
      <c r="A18" s="9" t="s">
        <v>223</v>
      </c>
      <c r="B18" s="48">
        <v>170</v>
      </c>
      <c r="C18" s="48"/>
      <c r="D18" s="48">
        <v>240.874</v>
      </c>
      <c r="E18" s="48">
        <v>214.6</v>
      </c>
      <c r="F18" s="48">
        <f>D18-E18</f>
        <v>26.274</v>
      </c>
      <c r="G18" s="48">
        <f t="shared" si="0"/>
        <v>141.69058823529411</v>
      </c>
      <c r="H18" s="49" t="e">
        <f t="shared" si="1"/>
        <v>#DIV/0!</v>
      </c>
    </row>
    <row r="19" spans="1:8" ht="25.5">
      <c r="A19" s="9" t="s">
        <v>33</v>
      </c>
      <c r="B19" s="48"/>
      <c r="C19" s="48"/>
      <c r="D19" s="48"/>
      <c r="E19" s="48"/>
      <c r="F19" s="48">
        <f>D19-E19</f>
        <v>0</v>
      </c>
      <c r="G19" s="48" t="e">
        <f t="shared" si="0"/>
        <v>#DIV/0!</v>
      </c>
      <c r="H19" s="49" t="e">
        <f t="shared" si="1"/>
        <v>#DIV/0!</v>
      </c>
    </row>
    <row r="20" spans="1:8" ht="25.5">
      <c r="A20" s="9" t="s">
        <v>110</v>
      </c>
      <c r="B20" s="48"/>
      <c r="C20" s="48"/>
      <c r="D20" s="48">
        <v>0.022</v>
      </c>
      <c r="E20" s="48">
        <v>54</v>
      </c>
      <c r="F20" s="48">
        <f t="shared" si="2"/>
        <v>-53.978</v>
      </c>
      <c r="G20" s="48" t="e">
        <f t="shared" si="0"/>
        <v>#DIV/0!</v>
      </c>
      <c r="H20" s="49" t="e">
        <f t="shared" si="1"/>
        <v>#DIV/0!</v>
      </c>
    </row>
    <row r="21" spans="1:8" ht="25.5">
      <c r="A21" s="9" t="s">
        <v>30</v>
      </c>
      <c r="B21" s="48">
        <v>45.1</v>
      </c>
      <c r="C21" s="48"/>
      <c r="D21" s="48">
        <v>45.1</v>
      </c>
      <c r="E21" s="48"/>
      <c r="F21" s="48"/>
      <c r="G21" s="48">
        <f t="shared" si="0"/>
        <v>100</v>
      </c>
      <c r="H21" s="49" t="e">
        <f t="shared" si="1"/>
        <v>#DIV/0!</v>
      </c>
    </row>
    <row r="22" spans="1:8" ht="15">
      <c r="A22" s="11" t="s">
        <v>128</v>
      </c>
      <c r="B22" s="50">
        <f>SUM(B10:B21)</f>
        <v>497.1</v>
      </c>
      <c r="C22" s="50">
        <f>SUM(C10:C21)</f>
        <v>0</v>
      </c>
      <c r="D22" s="50">
        <f>SUM(D10:D21)</f>
        <v>668.6210000000001</v>
      </c>
      <c r="E22" s="50">
        <f>SUM(E10:E20)</f>
        <v>450.2</v>
      </c>
      <c r="F22" s="50">
        <f>F23</f>
        <v>0</v>
      </c>
      <c r="G22" s="50">
        <f>D22/B22*100</f>
        <v>134.50432508549588</v>
      </c>
      <c r="H22" s="53" t="e">
        <f>D22/C22*100</f>
        <v>#DIV/0!</v>
      </c>
    </row>
    <row r="23" spans="1:9" ht="38.25">
      <c r="A23" s="9" t="s">
        <v>364</v>
      </c>
      <c r="B23" s="48">
        <v>152</v>
      </c>
      <c r="C23" s="48"/>
      <c r="D23" s="48">
        <v>152</v>
      </c>
      <c r="E23" s="48"/>
      <c r="F23" s="48"/>
      <c r="G23" s="48">
        <f>D23/B23*100</f>
        <v>100</v>
      </c>
      <c r="H23" s="49" t="e">
        <f>D23/C23*100</f>
        <v>#DIV/0!</v>
      </c>
      <c r="I23" s="77"/>
    </row>
    <row r="24" spans="1:8" ht="38.25">
      <c r="A24" s="9" t="s">
        <v>365</v>
      </c>
      <c r="B24" s="48">
        <v>511.9</v>
      </c>
      <c r="C24" s="48"/>
      <c r="D24" s="48">
        <v>511.9</v>
      </c>
      <c r="E24" s="48"/>
      <c r="F24" s="48"/>
      <c r="G24" s="48">
        <f aca="true" t="shared" si="3" ref="G24:G30">D24/B24*100</f>
        <v>100</v>
      </c>
      <c r="H24" s="49" t="e">
        <f aca="true" t="shared" si="4" ref="H24:H30">D24/C24*100</f>
        <v>#DIV/0!</v>
      </c>
    </row>
    <row r="25" spans="1:8" ht="38.25">
      <c r="A25" s="9" t="s">
        <v>366</v>
      </c>
      <c r="B25" s="48">
        <v>296.5</v>
      </c>
      <c r="C25" s="48"/>
      <c r="D25" s="48">
        <v>296.5</v>
      </c>
      <c r="E25" s="48"/>
      <c r="F25" s="48"/>
      <c r="G25" s="48">
        <f t="shared" si="3"/>
        <v>100</v>
      </c>
      <c r="H25" s="49" t="e">
        <f t="shared" si="4"/>
        <v>#DIV/0!</v>
      </c>
    </row>
    <row r="26" spans="1:8" ht="25.5">
      <c r="A26" s="9" t="s">
        <v>72</v>
      </c>
      <c r="B26" s="48">
        <v>4</v>
      </c>
      <c r="C26" s="48"/>
      <c r="D26" s="48">
        <v>4</v>
      </c>
      <c r="E26" s="48"/>
      <c r="F26" s="48"/>
      <c r="G26" s="48">
        <f t="shared" si="3"/>
        <v>100</v>
      </c>
      <c r="H26" s="49" t="e">
        <f t="shared" si="4"/>
        <v>#DIV/0!</v>
      </c>
    </row>
    <row r="27" spans="1:8" ht="51">
      <c r="A27" s="9" t="s">
        <v>367</v>
      </c>
      <c r="B27" s="48">
        <v>51.9</v>
      </c>
      <c r="C27" s="48"/>
      <c r="D27" s="48">
        <v>51.9</v>
      </c>
      <c r="E27" s="48"/>
      <c r="F27" s="48"/>
      <c r="G27" s="48">
        <f t="shared" si="3"/>
        <v>100</v>
      </c>
      <c r="H27" s="49" t="e">
        <f t="shared" si="4"/>
        <v>#DIV/0!</v>
      </c>
    </row>
    <row r="28" spans="1:8" ht="25.5">
      <c r="A28" s="9" t="s">
        <v>4</v>
      </c>
      <c r="B28" s="48">
        <v>770.151</v>
      </c>
      <c r="C28" s="48"/>
      <c r="D28" s="48">
        <v>709.078</v>
      </c>
      <c r="E28" s="48"/>
      <c r="F28" s="48"/>
      <c r="G28" s="48">
        <f t="shared" si="3"/>
        <v>92.06999666299205</v>
      </c>
      <c r="H28" s="49" t="e">
        <f t="shared" si="4"/>
        <v>#DIV/0!</v>
      </c>
    </row>
    <row r="29" spans="1:8" ht="38.25">
      <c r="A29" s="9" t="s">
        <v>31</v>
      </c>
      <c r="B29" s="48">
        <v>20</v>
      </c>
      <c r="C29" s="48"/>
      <c r="D29" s="48">
        <v>20</v>
      </c>
      <c r="E29" s="48"/>
      <c r="F29" s="48"/>
      <c r="G29" s="48">
        <f t="shared" si="3"/>
        <v>100</v>
      </c>
      <c r="H29" s="49" t="e">
        <f t="shared" si="4"/>
        <v>#DIV/0!</v>
      </c>
    </row>
    <row r="30" spans="1:8" ht="25.5">
      <c r="A30" s="9" t="s">
        <v>32</v>
      </c>
      <c r="B30" s="48">
        <v>220</v>
      </c>
      <c r="C30" s="48"/>
      <c r="D30" s="48">
        <v>220</v>
      </c>
      <c r="E30" s="48"/>
      <c r="F30" s="48"/>
      <c r="G30" s="48">
        <f t="shared" si="3"/>
        <v>100</v>
      </c>
      <c r="H30" s="49" t="e">
        <f t="shared" si="4"/>
        <v>#DIV/0!</v>
      </c>
    </row>
    <row r="31" spans="1:8" ht="15">
      <c r="A31" s="11" t="s">
        <v>130</v>
      </c>
      <c r="B31" s="50">
        <f>SUM(B23:B30)</f>
        <v>2026.451</v>
      </c>
      <c r="C31" s="50">
        <f>SUM(C23:C27)</f>
        <v>0</v>
      </c>
      <c r="D31" s="50">
        <f>SUM(D23:D30)</f>
        <v>1965.378</v>
      </c>
      <c r="E31" s="50">
        <f>SUM(E23:E27)</f>
        <v>0</v>
      </c>
      <c r="F31" s="50"/>
      <c r="G31" s="50">
        <f>D31/B31*100</f>
        <v>96.98620889426884</v>
      </c>
      <c r="H31" s="53" t="e">
        <f>D31/C31*100</f>
        <v>#DIV/0!</v>
      </c>
    </row>
    <row r="32" spans="1:8" ht="15">
      <c r="A32" s="11" t="s">
        <v>131</v>
      </c>
      <c r="B32" s="50">
        <f>B22+B31</f>
        <v>2523.551</v>
      </c>
      <c r="C32" s="50">
        <f>C22+C31</f>
        <v>0</v>
      </c>
      <c r="D32" s="50">
        <f>D22+D31</f>
        <v>2633.999</v>
      </c>
      <c r="E32" s="50">
        <f>E22+E31</f>
        <v>450.2</v>
      </c>
      <c r="F32" s="50"/>
      <c r="G32" s="50">
        <f>D32/B32*100</f>
        <v>104.37668983111496</v>
      </c>
      <c r="H32" s="53" t="e">
        <f>D32/C32*100</f>
        <v>#DIV/0!</v>
      </c>
    </row>
    <row r="33" spans="2:8" ht="12.75">
      <c r="B33" s="7"/>
      <c r="C33" s="7"/>
      <c r="D33" s="7"/>
      <c r="E33" s="7"/>
      <c r="F33" s="7"/>
      <c r="G33" s="7" t="e">
        <f>D33/B33*100</f>
        <v>#DIV/0!</v>
      </c>
      <c r="H33" s="2"/>
    </row>
    <row r="34" spans="2:8" ht="12.75">
      <c r="B34" s="2"/>
      <c r="C34" s="2"/>
      <c r="D34" s="2"/>
      <c r="E34" s="2"/>
      <c r="F34" s="2"/>
      <c r="G34" s="2"/>
      <c r="H34" s="2"/>
    </row>
    <row r="36" s="45" customFormat="1" ht="14.25">
      <c r="A36" s="44"/>
    </row>
    <row r="37" s="45" customFormat="1" ht="14.25">
      <c r="A37" s="44" t="s">
        <v>6</v>
      </c>
    </row>
    <row r="38" ht="12.75">
      <c r="A38" s="2" t="s">
        <v>323</v>
      </c>
    </row>
    <row r="39" ht="12.75">
      <c r="A39" s="2"/>
    </row>
    <row r="40" ht="12.75">
      <c r="A40" s="2"/>
    </row>
    <row r="41" ht="12.75">
      <c r="A41" s="2"/>
    </row>
    <row r="42" s="47" customFormat="1" ht="12">
      <c r="A42" s="46" t="s">
        <v>226</v>
      </c>
    </row>
  </sheetData>
  <sheetProtection/>
  <mergeCells count="11"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  <mergeCell ref="A7:A8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="75" zoomScaleNormal="75" zoomScalePageLayoutView="0" workbookViewId="0" topLeftCell="A21">
      <selection activeCell="I26" sqref="I26:L31"/>
    </sheetView>
  </sheetViews>
  <sheetFormatPr defaultColWidth="9.00390625" defaultRowHeight="12.75"/>
  <cols>
    <col min="1" max="1" width="55.125" style="10" customWidth="1"/>
    <col min="2" max="2" width="14.75390625" style="0" customWidth="1"/>
    <col min="3" max="4" width="15.875" style="0" customWidth="1"/>
    <col min="5" max="5" width="13.75390625" style="0" customWidth="1"/>
    <col min="6" max="6" width="12.75390625" style="0" customWidth="1"/>
    <col min="7" max="7" width="12.25390625" style="0" customWidth="1"/>
    <col min="8" max="8" width="11.625" style="0" customWidth="1"/>
    <col min="9" max="9" width="10.125" style="0" customWidth="1"/>
    <col min="11" max="11" width="12.125" style="0" bestFit="1" customWidth="1"/>
  </cols>
  <sheetData>
    <row r="1" spans="1:9" ht="15" customHeight="1">
      <c r="A1" s="111" t="s">
        <v>402</v>
      </c>
      <c r="B1" s="111"/>
      <c r="C1" s="111"/>
      <c r="D1" s="111"/>
      <c r="E1" s="111"/>
      <c r="F1" s="111"/>
      <c r="G1" s="111"/>
      <c r="H1" s="111"/>
      <c r="I1" s="43"/>
    </row>
    <row r="2" spans="1:8" ht="15">
      <c r="A2" s="1"/>
      <c r="B2" s="1"/>
      <c r="C2" s="1"/>
      <c r="D2" s="2"/>
      <c r="E2" s="2"/>
      <c r="F2" s="2"/>
      <c r="G2" s="2"/>
      <c r="H2" s="2"/>
    </row>
    <row r="3" spans="1:8" ht="18">
      <c r="A3" s="106" t="s">
        <v>144</v>
      </c>
      <c r="B3" s="106"/>
      <c r="C3" s="106"/>
      <c r="D3" s="106"/>
      <c r="E3" s="106"/>
      <c r="F3" s="106"/>
      <c r="G3" s="106"/>
      <c r="H3" s="2"/>
    </row>
    <row r="4" spans="1:8" ht="18">
      <c r="A4" s="106" t="s">
        <v>204</v>
      </c>
      <c r="B4" s="106"/>
      <c r="C4" s="106"/>
      <c r="D4" s="106"/>
      <c r="E4" s="106"/>
      <c r="F4" s="106"/>
      <c r="G4" s="106"/>
      <c r="H4" s="2"/>
    </row>
    <row r="5" spans="1:8" ht="18">
      <c r="A5" s="3"/>
      <c r="B5" s="3"/>
      <c r="C5" s="3"/>
      <c r="D5" s="3"/>
      <c r="E5" s="3"/>
      <c r="F5" s="3"/>
      <c r="G5" s="3"/>
      <c r="H5" s="2"/>
    </row>
    <row r="6" spans="1:8" ht="12.75">
      <c r="A6" s="8"/>
      <c r="B6" s="4"/>
      <c r="C6" s="4"/>
      <c r="D6" s="107" t="s">
        <v>403</v>
      </c>
      <c r="E6" s="107"/>
      <c r="F6" s="107"/>
      <c r="G6" s="107"/>
      <c r="H6" s="2"/>
    </row>
    <row r="7" spans="1:8" ht="27.75" customHeight="1">
      <c r="A7" s="108" t="s">
        <v>404</v>
      </c>
      <c r="B7" s="102" t="s">
        <v>405</v>
      </c>
      <c r="C7" s="102" t="s">
        <v>14</v>
      </c>
      <c r="D7" s="102" t="s">
        <v>406</v>
      </c>
      <c r="E7" s="110" t="s">
        <v>205</v>
      </c>
      <c r="F7" s="98" t="s">
        <v>104</v>
      </c>
      <c r="G7" s="104" t="s">
        <v>259</v>
      </c>
      <c r="H7" s="105"/>
    </row>
    <row r="8" spans="1:8" ht="18.75" customHeight="1">
      <c r="A8" s="109"/>
      <c r="B8" s="103"/>
      <c r="C8" s="103"/>
      <c r="D8" s="103"/>
      <c r="E8" s="99"/>
      <c r="F8" s="99"/>
      <c r="G8" s="6" t="s">
        <v>148</v>
      </c>
      <c r="H8" s="36" t="s">
        <v>95</v>
      </c>
    </row>
    <row r="9" spans="1:8" ht="18.75" customHeight="1">
      <c r="A9" s="30">
        <v>1</v>
      </c>
      <c r="B9" s="31" t="s">
        <v>119</v>
      </c>
      <c r="C9" s="32">
        <v>3</v>
      </c>
      <c r="D9" s="31" t="s">
        <v>120</v>
      </c>
      <c r="E9" s="32">
        <v>5</v>
      </c>
      <c r="F9" s="32">
        <v>6</v>
      </c>
      <c r="G9" s="33" t="s">
        <v>102</v>
      </c>
      <c r="H9" s="33" t="s">
        <v>381</v>
      </c>
    </row>
    <row r="10" spans="1:8" ht="76.5">
      <c r="A10" s="9" t="s">
        <v>176</v>
      </c>
      <c r="B10" s="48">
        <v>120</v>
      </c>
      <c r="C10" s="48"/>
      <c r="D10" s="48">
        <v>133.608</v>
      </c>
      <c r="E10" s="48">
        <v>148.1</v>
      </c>
      <c r="F10" s="48">
        <f>D10-E10</f>
        <v>-14.49199999999999</v>
      </c>
      <c r="G10" s="54">
        <f>D10/B10*100</f>
        <v>111.33999999999999</v>
      </c>
      <c r="H10" s="49" t="e">
        <f>D10/C10*100</f>
        <v>#DIV/0!</v>
      </c>
    </row>
    <row r="11" spans="1:8" ht="38.25">
      <c r="A11" s="9" t="s">
        <v>284</v>
      </c>
      <c r="B11" s="48"/>
      <c r="C11" s="48"/>
      <c r="D11" s="48"/>
      <c r="E11" s="48">
        <v>32.5</v>
      </c>
      <c r="F11" s="48"/>
      <c r="G11" s="54" t="e">
        <f>D11/B11*100</f>
        <v>#DIV/0!</v>
      </c>
      <c r="H11" s="49" t="e">
        <f>D11/C11*100</f>
        <v>#DIV/0!</v>
      </c>
    </row>
    <row r="12" spans="1:8" ht="51">
      <c r="A12" s="9" t="s">
        <v>183</v>
      </c>
      <c r="B12" s="48"/>
      <c r="C12" s="48"/>
      <c r="D12" s="48"/>
      <c r="E12" s="48">
        <v>0.2</v>
      </c>
      <c r="F12" s="48">
        <f aca="true" t="shared" si="0" ref="F12:F21">D12-E12</f>
        <v>-0.2</v>
      </c>
      <c r="G12" s="54" t="e">
        <f>D12/B12*100</f>
        <v>#DIV/0!</v>
      </c>
      <c r="H12" s="49" t="e">
        <f>D12/C12*100</f>
        <v>#DIV/0!</v>
      </c>
    </row>
    <row r="13" spans="1:8" ht="38.25">
      <c r="A13" s="18" t="s">
        <v>77</v>
      </c>
      <c r="B13" s="48"/>
      <c r="C13" s="48"/>
      <c r="D13" s="48"/>
      <c r="E13" s="48">
        <v>72.6</v>
      </c>
      <c r="F13" s="48"/>
      <c r="G13" s="54" t="e">
        <f>D13/B13*100</f>
        <v>#DIV/0!</v>
      </c>
      <c r="H13" s="49" t="e">
        <f>D13/C13*100</f>
        <v>#DIV/0!</v>
      </c>
    </row>
    <row r="14" spans="1:8" ht="51">
      <c r="A14" s="9" t="s">
        <v>265</v>
      </c>
      <c r="B14" s="48">
        <v>26</v>
      </c>
      <c r="C14" s="48"/>
      <c r="D14" s="48">
        <v>26.595</v>
      </c>
      <c r="E14" s="48">
        <v>31.6</v>
      </c>
      <c r="F14" s="48">
        <f t="shared" si="0"/>
        <v>-5.005000000000003</v>
      </c>
      <c r="G14" s="54">
        <f aca="true" t="shared" si="1" ref="G14:G25">D14/B14*100</f>
        <v>102.28846153846153</v>
      </c>
      <c r="H14" s="49" t="e">
        <f aca="true" t="shared" si="2" ref="H14:H25">D14/C14*100</f>
        <v>#DIV/0!</v>
      </c>
    </row>
    <row r="15" spans="1:8" ht="63.75">
      <c r="A15" s="9" t="s">
        <v>269</v>
      </c>
      <c r="B15" s="48">
        <v>23.7</v>
      </c>
      <c r="C15" s="48"/>
      <c r="D15" s="48">
        <v>22.449</v>
      </c>
      <c r="E15" s="48">
        <v>20.8</v>
      </c>
      <c r="F15" s="48">
        <f t="shared" si="0"/>
        <v>1.649000000000001</v>
      </c>
      <c r="G15" s="54">
        <f t="shared" si="1"/>
        <v>94.72151898734178</v>
      </c>
      <c r="H15" s="49" t="e">
        <f t="shared" si="2"/>
        <v>#DIV/0!</v>
      </c>
    </row>
    <row r="16" spans="1:8" ht="63.75" hidden="1">
      <c r="A16" s="9" t="s">
        <v>307</v>
      </c>
      <c r="B16" s="48"/>
      <c r="C16" s="48"/>
      <c r="D16" s="48"/>
      <c r="E16" s="48"/>
      <c r="F16" s="48">
        <f t="shared" si="0"/>
        <v>0</v>
      </c>
      <c r="G16" s="54" t="e">
        <f t="shared" si="1"/>
        <v>#DIV/0!</v>
      </c>
      <c r="H16" s="49" t="e">
        <f t="shared" si="2"/>
        <v>#DIV/0!</v>
      </c>
    </row>
    <row r="17" spans="1:8" ht="63.75">
      <c r="A17" s="9" t="s">
        <v>307</v>
      </c>
      <c r="B17" s="48"/>
      <c r="C17" s="48"/>
      <c r="D17" s="48"/>
      <c r="E17" s="48">
        <v>1.1</v>
      </c>
      <c r="F17" s="48">
        <f t="shared" si="0"/>
        <v>-1.1</v>
      </c>
      <c r="G17" s="54" t="e">
        <f t="shared" si="1"/>
        <v>#DIV/0!</v>
      </c>
      <c r="H17" s="49" t="e">
        <f t="shared" si="2"/>
        <v>#DIV/0!</v>
      </c>
    </row>
    <row r="18" spans="1:8" ht="63.75">
      <c r="A18" s="20" t="s">
        <v>372</v>
      </c>
      <c r="B18" s="48">
        <v>5.3</v>
      </c>
      <c r="C18" s="48"/>
      <c r="D18" s="48">
        <v>5.72</v>
      </c>
      <c r="E18" s="48">
        <v>7.9</v>
      </c>
      <c r="F18" s="48">
        <f t="shared" si="0"/>
        <v>-2.1800000000000006</v>
      </c>
      <c r="G18" s="54">
        <f t="shared" si="1"/>
        <v>107.9245283018868</v>
      </c>
      <c r="H18" s="49" t="e">
        <f t="shared" si="2"/>
        <v>#DIV/0!</v>
      </c>
    </row>
    <row r="19" spans="1:8" ht="76.5">
      <c r="A19" s="9" t="s">
        <v>220</v>
      </c>
      <c r="B19" s="48">
        <v>23.8</v>
      </c>
      <c r="C19" s="48"/>
      <c r="D19" s="48">
        <v>24.438</v>
      </c>
      <c r="E19" s="48">
        <v>20.9</v>
      </c>
      <c r="F19" s="48">
        <f t="shared" si="0"/>
        <v>3.5380000000000003</v>
      </c>
      <c r="G19" s="54">
        <f t="shared" si="1"/>
        <v>102.68067226890756</v>
      </c>
      <c r="H19" s="49" t="e">
        <f t="shared" si="2"/>
        <v>#DIV/0!</v>
      </c>
    </row>
    <row r="20" spans="1:8" ht="51">
      <c r="A20" s="9" t="s">
        <v>296</v>
      </c>
      <c r="B20" s="48"/>
      <c r="C20" s="48"/>
      <c r="D20" s="48">
        <v>0.032</v>
      </c>
      <c r="E20" s="48"/>
      <c r="F20" s="48"/>
      <c r="G20" s="54" t="e">
        <f t="shared" si="1"/>
        <v>#DIV/0!</v>
      </c>
      <c r="H20" s="49" t="e">
        <f t="shared" si="2"/>
        <v>#DIV/0!</v>
      </c>
    </row>
    <row r="21" spans="1:8" ht="76.5">
      <c r="A21" s="9" t="s">
        <v>373</v>
      </c>
      <c r="B21" s="48">
        <v>19</v>
      </c>
      <c r="C21" s="48"/>
      <c r="D21" s="48">
        <v>19.014</v>
      </c>
      <c r="E21" s="48">
        <v>15.4</v>
      </c>
      <c r="F21" s="48">
        <f t="shared" si="0"/>
        <v>3.613999999999999</v>
      </c>
      <c r="G21" s="54">
        <f t="shared" si="1"/>
        <v>100.07368421052631</v>
      </c>
      <c r="H21" s="49" t="e">
        <f t="shared" si="2"/>
        <v>#DIV/0!</v>
      </c>
    </row>
    <row r="22" spans="1:8" ht="38.25">
      <c r="A22" s="9" t="s">
        <v>164</v>
      </c>
      <c r="B22" s="48"/>
      <c r="C22" s="48"/>
      <c r="D22" s="48"/>
      <c r="E22" s="48"/>
      <c r="F22" s="48">
        <f>D22-E22</f>
        <v>0</v>
      </c>
      <c r="G22" s="54" t="e">
        <f t="shared" si="1"/>
        <v>#DIV/0!</v>
      </c>
      <c r="H22" s="49" t="e">
        <f t="shared" si="2"/>
        <v>#DIV/0!</v>
      </c>
    </row>
    <row r="23" spans="1:8" ht="25.5" hidden="1">
      <c r="A23" s="9" t="s">
        <v>374</v>
      </c>
      <c r="B23" s="48"/>
      <c r="C23" s="48"/>
      <c r="D23" s="48"/>
      <c r="E23" s="48"/>
      <c r="F23" s="48">
        <f>D23-E23</f>
        <v>0</v>
      </c>
      <c r="G23" s="54" t="e">
        <f>D23/B23*100</f>
        <v>#DIV/0!</v>
      </c>
      <c r="H23" s="49" t="e">
        <f>D23/C23*100</f>
        <v>#DIV/0!</v>
      </c>
    </row>
    <row r="24" spans="1:8" ht="25.5">
      <c r="A24" s="9" t="s">
        <v>374</v>
      </c>
      <c r="B24" s="48"/>
      <c r="C24" s="48"/>
      <c r="D24" s="48"/>
      <c r="E24" s="48"/>
      <c r="F24" s="48"/>
      <c r="G24" s="54" t="e">
        <f>D24/B24*100</f>
        <v>#DIV/0!</v>
      </c>
      <c r="H24" s="49" t="e">
        <f>D24/C24*100</f>
        <v>#DIV/0!</v>
      </c>
    </row>
    <row r="25" spans="1:8" ht="25.5">
      <c r="A25" s="9" t="s">
        <v>47</v>
      </c>
      <c r="B25" s="48"/>
      <c r="C25" s="48"/>
      <c r="D25" s="48">
        <v>0.259</v>
      </c>
      <c r="E25" s="48">
        <v>115</v>
      </c>
      <c r="F25" s="48">
        <f>D25-E25</f>
        <v>-114.741</v>
      </c>
      <c r="G25" s="54" t="e">
        <f t="shared" si="1"/>
        <v>#DIV/0!</v>
      </c>
      <c r="H25" s="49" t="e">
        <f t="shared" si="2"/>
        <v>#DIV/0!</v>
      </c>
    </row>
    <row r="26" spans="1:8" ht="25.5">
      <c r="A26" s="9" t="s">
        <v>30</v>
      </c>
      <c r="B26" s="48"/>
      <c r="C26" s="48"/>
      <c r="D26" s="48">
        <v>0.3</v>
      </c>
      <c r="E26" s="48"/>
      <c r="F26" s="48"/>
      <c r="G26" s="54" t="e">
        <f>D26/B26*100</f>
        <v>#DIV/0!</v>
      </c>
      <c r="H26" s="49" t="e">
        <f>D26/C26*100</f>
        <v>#DIV/0!</v>
      </c>
    </row>
    <row r="27" spans="1:9" ht="15">
      <c r="A27" s="11" t="s">
        <v>128</v>
      </c>
      <c r="B27" s="50">
        <f>SUM(B10:B25)</f>
        <v>217.8</v>
      </c>
      <c r="C27" s="50">
        <f>SUM(C10:C25)</f>
        <v>0</v>
      </c>
      <c r="D27" s="50">
        <f>SUM(D10:D26)</f>
        <v>232.41500000000002</v>
      </c>
      <c r="E27" s="50">
        <f>SUM(E10:E25)</f>
        <v>466.09999999999997</v>
      </c>
      <c r="F27" s="50">
        <f>SUM(F10:F23)</f>
        <v>-14.175999999999993</v>
      </c>
      <c r="G27" s="74">
        <f>D27/B27*100</f>
        <v>106.71028466483013</v>
      </c>
      <c r="H27" s="53" t="e">
        <f>D27/C27*100</f>
        <v>#DIV/0!</v>
      </c>
      <c r="I27" s="77"/>
    </row>
    <row r="28" spans="1:11" ht="25.5">
      <c r="A28" s="9" t="s">
        <v>375</v>
      </c>
      <c r="B28" s="48">
        <v>300.9</v>
      </c>
      <c r="C28" s="48"/>
      <c r="D28" s="48">
        <v>300.9</v>
      </c>
      <c r="E28" s="48"/>
      <c r="F28" s="48"/>
      <c r="G28" s="54">
        <f>D28/B28*100</f>
        <v>100</v>
      </c>
      <c r="H28" s="49" t="e">
        <f>D28/C28*100</f>
        <v>#DIV/0!</v>
      </c>
      <c r="I28" s="77"/>
      <c r="K28" s="77"/>
    </row>
    <row r="29" spans="1:8" ht="25.5">
      <c r="A29" s="9" t="s">
        <v>378</v>
      </c>
      <c r="B29" s="48">
        <v>590.9</v>
      </c>
      <c r="C29" s="48"/>
      <c r="D29" s="48">
        <v>590.9</v>
      </c>
      <c r="E29" s="48"/>
      <c r="F29" s="48"/>
      <c r="G29" s="54">
        <f aca="true" t="shared" si="3" ref="G29:G35">D29/B29*100</f>
        <v>100</v>
      </c>
      <c r="H29" s="49" t="e">
        <f aca="true" t="shared" si="4" ref="H29:H35">D29/C29*100</f>
        <v>#DIV/0!</v>
      </c>
    </row>
    <row r="30" spans="1:8" ht="38.25">
      <c r="A30" s="9" t="s">
        <v>379</v>
      </c>
      <c r="B30" s="48">
        <v>981.3</v>
      </c>
      <c r="C30" s="48"/>
      <c r="D30" s="48">
        <v>981.3</v>
      </c>
      <c r="E30" s="48"/>
      <c r="F30" s="48"/>
      <c r="G30" s="54">
        <f t="shared" si="3"/>
        <v>100</v>
      </c>
      <c r="H30" s="49" t="e">
        <f t="shared" si="4"/>
        <v>#DIV/0!</v>
      </c>
    </row>
    <row r="31" spans="1:8" ht="25.5">
      <c r="A31" s="9" t="s">
        <v>71</v>
      </c>
      <c r="B31" s="48">
        <v>12.5</v>
      </c>
      <c r="C31" s="48"/>
      <c r="D31" s="48">
        <v>12.5</v>
      </c>
      <c r="E31" s="48"/>
      <c r="F31" s="48"/>
      <c r="G31" s="54">
        <f t="shared" si="3"/>
        <v>100</v>
      </c>
      <c r="H31" s="49" t="e">
        <f t="shared" si="4"/>
        <v>#DIV/0!</v>
      </c>
    </row>
    <row r="32" spans="1:8" ht="51" hidden="1">
      <c r="A32" s="9" t="s">
        <v>246</v>
      </c>
      <c r="B32" s="48"/>
      <c r="C32" s="48"/>
      <c r="D32" s="48"/>
      <c r="E32" s="48"/>
      <c r="F32" s="48"/>
      <c r="G32" s="54" t="e">
        <f t="shared" si="3"/>
        <v>#DIV/0!</v>
      </c>
      <c r="H32" s="49" t="e">
        <f t="shared" si="4"/>
        <v>#DIV/0!</v>
      </c>
    </row>
    <row r="33" spans="1:8" ht="51">
      <c r="A33" s="9" t="s">
        <v>382</v>
      </c>
      <c r="B33" s="48">
        <v>51.9</v>
      </c>
      <c r="C33" s="48"/>
      <c r="D33" s="48">
        <v>51.9</v>
      </c>
      <c r="E33" s="48"/>
      <c r="F33" s="48"/>
      <c r="G33" s="54">
        <f t="shared" si="3"/>
        <v>100</v>
      </c>
      <c r="H33" s="49" t="e">
        <f t="shared" si="4"/>
        <v>#DIV/0!</v>
      </c>
    </row>
    <row r="34" spans="1:8" ht="76.5">
      <c r="A34" s="9" t="s">
        <v>5</v>
      </c>
      <c r="B34" s="48"/>
      <c r="C34" s="48"/>
      <c r="D34" s="48"/>
      <c r="E34" s="48"/>
      <c r="F34" s="48"/>
      <c r="G34" s="54" t="e">
        <f t="shared" si="3"/>
        <v>#DIV/0!</v>
      </c>
      <c r="H34" s="49" t="e">
        <f t="shared" si="4"/>
        <v>#DIV/0!</v>
      </c>
    </row>
    <row r="35" spans="1:8" ht="25.5">
      <c r="A35" s="9" t="s">
        <v>8</v>
      </c>
      <c r="B35" s="48">
        <v>172.05</v>
      </c>
      <c r="C35" s="48"/>
      <c r="D35" s="48">
        <v>172.05</v>
      </c>
      <c r="E35" s="48"/>
      <c r="F35" s="48"/>
      <c r="G35" s="54">
        <f t="shared" si="3"/>
        <v>100</v>
      </c>
      <c r="H35" s="49" t="e">
        <f t="shared" si="4"/>
        <v>#DIV/0!</v>
      </c>
    </row>
    <row r="36" spans="1:8" ht="15">
      <c r="A36" s="11" t="s">
        <v>130</v>
      </c>
      <c r="B36" s="50">
        <f>SUM(B28:B35)</f>
        <v>2109.55</v>
      </c>
      <c r="C36" s="50">
        <f>SUM(C28:C34)</f>
        <v>0</v>
      </c>
      <c r="D36" s="50">
        <f>SUM(D28:D35)</f>
        <v>2109.55</v>
      </c>
      <c r="E36" s="50">
        <f>SUM(E28:E34)</f>
        <v>0</v>
      </c>
      <c r="F36" s="50"/>
      <c r="G36" s="74">
        <f>D36/B36*100</f>
        <v>100</v>
      </c>
      <c r="H36" s="53" t="e">
        <f>D36/C36*100</f>
        <v>#DIV/0!</v>
      </c>
    </row>
    <row r="37" spans="1:8" ht="15">
      <c r="A37" s="11" t="s">
        <v>131</v>
      </c>
      <c r="B37" s="50">
        <f>B27+B36</f>
        <v>2327.3500000000004</v>
      </c>
      <c r="C37" s="50">
        <f>C27+C36</f>
        <v>0</v>
      </c>
      <c r="D37" s="50">
        <f>D27+D36</f>
        <v>2341.965</v>
      </c>
      <c r="E37" s="50">
        <f>E27+E36</f>
        <v>466.09999999999997</v>
      </c>
      <c r="F37" s="50"/>
      <c r="G37" s="74">
        <f>D37/B37*100</f>
        <v>100.62796743076889</v>
      </c>
      <c r="H37" s="53" t="e">
        <f>D37/C37*100</f>
        <v>#DIV/0!</v>
      </c>
    </row>
    <row r="38" spans="2:8" ht="12.75">
      <c r="B38" s="7"/>
      <c r="C38" s="7"/>
      <c r="D38" s="80"/>
      <c r="E38" s="7"/>
      <c r="F38" s="7"/>
      <c r="G38" s="7"/>
      <c r="H38" s="2"/>
    </row>
    <row r="39" spans="2:8" ht="12.75">
      <c r="B39" s="2"/>
      <c r="C39" s="2"/>
      <c r="D39" s="2"/>
      <c r="E39" s="2"/>
      <c r="F39" s="2"/>
      <c r="G39" s="2"/>
      <c r="H39" s="2"/>
    </row>
    <row r="41" s="45" customFormat="1" ht="14.25">
      <c r="A41" s="44"/>
    </row>
    <row r="42" s="45" customFormat="1" ht="14.25">
      <c r="A42" s="44" t="s">
        <v>6</v>
      </c>
    </row>
    <row r="43" ht="12.75">
      <c r="A43" s="2" t="s">
        <v>324</v>
      </c>
    </row>
    <row r="44" ht="12.75">
      <c r="A44" s="2"/>
    </row>
    <row r="45" s="47" customFormat="1" ht="12">
      <c r="A45" s="46" t="s">
        <v>226</v>
      </c>
    </row>
  </sheetData>
  <sheetProtection/>
  <mergeCells count="11">
    <mergeCell ref="B7:B8"/>
    <mergeCell ref="D7:D8"/>
    <mergeCell ref="E7:E8"/>
    <mergeCell ref="A1:H1"/>
    <mergeCell ref="F7:F8"/>
    <mergeCell ref="C7:C8"/>
    <mergeCell ref="G7:H7"/>
    <mergeCell ref="A3:G3"/>
    <mergeCell ref="A4:G4"/>
    <mergeCell ref="D6:G6"/>
    <mergeCell ref="A7:A8"/>
  </mergeCells>
  <printOptions horizontalCentered="1"/>
  <pageMargins left="0.5905511811023623" right="0.1968503937007874" top="0.3937007874015748" bottom="0.3937007874015748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Raifo12</dc:creator>
  <cp:keywords/>
  <dc:description/>
  <cp:lastModifiedBy>Raifo4</cp:lastModifiedBy>
  <cp:lastPrinted>2014-01-15T06:52:33Z</cp:lastPrinted>
  <dcterms:created xsi:type="dcterms:W3CDTF">2007-10-11T05:28:36Z</dcterms:created>
  <dcterms:modified xsi:type="dcterms:W3CDTF">2014-01-16T12:02:02Z</dcterms:modified>
  <cp:category/>
  <cp:version/>
  <cp:contentType/>
  <cp:contentStatus/>
</cp:coreProperties>
</file>