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430" activeTab="0"/>
  </bookViews>
  <sheets>
    <sheet name="на 01.01.14 " sheetId="1" r:id="rId1"/>
  </sheets>
  <externalReferences>
    <externalReference r:id="rId4"/>
  </externalReferences>
  <definedNames>
    <definedName name="_xlnm.Print_Titles" localSheetId="0">'на 01.01.14 '!$2:$2</definedName>
    <definedName name="_xlnm.Print_Area" localSheetId="0">'на 01.01.14 '!$A$1:$I$126</definedName>
  </definedNames>
  <calcPr fullCalcOnLoad="1"/>
</workbook>
</file>

<file path=xl/sharedStrings.xml><?xml version="1.0" encoding="utf-8"?>
<sst xmlns="http://schemas.openxmlformats.org/spreadsheetml/2006/main" count="316" uniqueCount="233">
  <si>
    <t>План на год</t>
  </si>
  <si>
    <t>Кассовый расход</t>
  </si>
  <si>
    <t xml:space="preserve">ВСЕГО МЕЖБЮДЖЕТНЫЕ ТРАНСФЕРТЫ </t>
  </si>
  <si>
    <t>Вид расхода</t>
  </si>
  <si>
    <t>Поступление</t>
  </si>
  <si>
    <t>ЦС</t>
  </si>
  <si>
    <t>п/п</t>
  </si>
  <si>
    <t>ГРБС</t>
  </si>
  <si>
    <t>поселения</t>
  </si>
  <si>
    <t>адм.   района</t>
  </si>
  <si>
    <t>МБС</t>
  </si>
  <si>
    <t>РУО</t>
  </si>
  <si>
    <t>Всего остаток  средств на счете (консолидиров.)</t>
  </si>
  <si>
    <r>
      <t>Субвенция</t>
    </r>
    <r>
      <rPr>
        <sz val="10"/>
        <rFont val="Times New Roman"/>
        <family val="1"/>
      </rPr>
      <t xml:space="preserve"> на реализация государственного стандарта общего образования </t>
    </r>
  </si>
  <si>
    <r>
      <t>Субвенция</t>
    </r>
    <r>
      <rPr>
        <sz val="10"/>
        <rFont val="Times New Roman"/>
        <family val="1"/>
      </rPr>
      <t xml:space="preserve"> на содержание ребенка в семье опекуна и приемной семье за счет средств областного бюджета </t>
    </r>
  </si>
  <si>
    <t xml:space="preserve">Итого  МЕЖБЮДЖЕТНЫЕ ТРАНСФЕРТЫ </t>
  </si>
  <si>
    <r>
      <t>Субвенция</t>
    </r>
    <r>
      <rPr>
        <sz val="10"/>
        <rFont val="Times New Roman"/>
        <family val="1"/>
      </rPr>
      <t xml:space="preserve"> на поддержку сельскохозяйственного производства (на выполнение управленческих функций) </t>
    </r>
    <r>
      <rPr>
        <b/>
        <sz val="10"/>
        <rFont val="Times New Roman"/>
        <family val="1"/>
      </rPr>
      <t xml:space="preserve"> СХ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</t>
    </r>
  </si>
  <si>
    <t>адм.района</t>
  </si>
  <si>
    <r>
      <t>Субвенция</t>
    </r>
    <r>
      <rPr>
        <sz val="10"/>
        <rFont val="Times New Roman"/>
        <family val="1"/>
      </rPr>
      <t xml:space="preserve"> на хранение и комплектование муницнпальных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муниципальньих образований:  </t>
    </r>
  </si>
  <si>
    <t>материальное обеспечение приемной семьи</t>
  </si>
  <si>
    <t>выплаты семьям опекунов на содержание подопечных детей</t>
  </si>
  <si>
    <t>ВР 423</t>
  </si>
  <si>
    <t>ВР 422</t>
  </si>
  <si>
    <t>фин.управл</t>
  </si>
  <si>
    <t>учреждения</t>
  </si>
  <si>
    <t>РЦКи Д</t>
  </si>
  <si>
    <t>Райфинуправление</t>
  </si>
  <si>
    <t>районная Дума</t>
  </si>
  <si>
    <t>Администрация района</t>
  </si>
  <si>
    <t>Кильмезская МБС</t>
  </si>
  <si>
    <t>РЦКиД</t>
  </si>
  <si>
    <t>ДШИ</t>
  </si>
  <si>
    <t>райфу</t>
  </si>
  <si>
    <t>00020203029050000151</t>
  </si>
  <si>
    <t>Код дохода</t>
  </si>
  <si>
    <t>00020203027050000151</t>
  </si>
  <si>
    <t>902</t>
  </si>
  <si>
    <t>936</t>
  </si>
  <si>
    <t>992</t>
  </si>
  <si>
    <t>адм. района</t>
  </si>
  <si>
    <r>
      <t>Субсидия</t>
    </r>
    <r>
      <rPr>
        <sz val="10"/>
        <rFont val="Times New Roman"/>
        <family val="1"/>
      </rPr>
      <t xml:space="preserve"> на выравнивание МР</t>
    </r>
  </si>
  <si>
    <t>Музей</t>
  </si>
  <si>
    <t>адм</t>
  </si>
  <si>
    <r>
      <t>Субсидия</t>
    </r>
    <r>
      <rPr>
        <sz val="10"/>
        <rFont val="Times New Roman"/>
        <family val="1"/>
      </rPr>
      <t xml:space="preserve"> на реализацию мероприятий областной целевой программы «Развитие транспортной инфраструктуры Кировской области до 2015 года»</t>
    </r>
  </si>
  <si>
    <r>
      <t>Субвенция</t>
    </r>
    <r>
      <rPr>
        <sz val="9"/>
        <rFont val="Times New Roman"/>
        <family val="1"/>
      </rPr>
      <t xml:space="preserve"> на осуществление первичного воинского учета на территориях, где отсутствуют военные комиссариаты 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</si>
  <si>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(субсидии на оплату жилых помещений и коммунальных услуг) </t>
    </r>
  </si>
  <si>
    <r>
      <t>Субвенция</t>
    </r>
    <r>
      <rPr>
        <sz val="9"/>
        <rFont val="Times New Roman"/>
        <family val="1"/>
      </rPr>
      <t xml:space="preserve"> на компенсацию части родительской платы за содержание ребенка в государственных и муницяпальных образовательных учреждениях, реализующих основную общеобразовательяую программу дошкольного образования </t>
    </r>
  </si>
  <si>
    <t>адм.    района</t>
  </si>
  <si>
    <t>Защита населения от болезней, общих для человека и животных в части организации и содержания скотомогильников (биотермических ям)</t>
  </si>
  <si>
    <r>
      <t xml:space="preserve">Дотация </t>
    </r>
    <r>
      <rPr>
        <sz val="10"/>
        <rFont val="Times New Roman"/>
        <family val="1"/>
      </rPr>
      <t>на выравнивание МР</t>
    </r>
  </si>
  <si>
    <r>
      <t xml:space="preserve">Дотация </t>
    </r>
    <r>
      <rPr>
        <sz val="10"/>
        <rFont val="Times New Roman"/>
        <family val="1"/>
      </rPr>
      <t>на стимулирование МР</t>
    </r>
  </si>
  <si>
    <r>
      <t>Дотация</t>
    </r>
    <r>
      <rPr>
        <sz val="10"/>
        <rFont val="Times New Roman"/>
        <family val="1"/>
      </rPr>
      <t xml:space="preserve"> на сбалансированность МР</t>
    </r>
  </si>
  <si>
    <t>из них федеральные</t>
  </si>
  <si>
    <t xml:space="preserve">                                   сельские поселения всего:</t>
  </si>
  <si>
    <t>в т.ч. целевые</t>
  </si>
  <si>
    <t xml:space="preserve">из них средства:  муниципальный район      всего   </t>
  </si>
  <si>
    <r>
      <t>Субвенция</t>
    </r>
    <r>
      <rPr>
        <sz val="10"/>
        <rFont val="Times New Roman"/>
        <family val="1"/>
      </rPr>
      <t xml:space="preserve"> на частичную компенсацию расходов за наем жилого помещения, теплоснабжение (при отсутствии централизованного теплоснабжения (при наличии печного отопления) — на приобретение и доставку твердого топлива в пределах норм, установленных для продажи </t>
    </r>
  </si>
  <si>
    <t>4362111 ДП 058</t>
  </si>
  <si>
    <t>4362112 ДП 058</t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</si>
  <si>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</t>
    </r>
    <r>
      <rPr>
        <b/>
        <sz val="10"/>
        <rFont val="Times New Roman"/>
        <family val="1"/>
      </rPr>
      <t>энергосбережение в системе общего образования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</si>
  <si>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инвентаря)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</si>
  <si>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оборудования)</t>
    </r>
  </si>
  <si>
    <t>4362113 ДП 058</t>
  </si>
  <si>
    <r>
      <t>Субсидии</t>
    </r>
    <r>
      <rPr>
        <sz val="9"/>
        <rFont val="Times New Roman"/>
        <family val="1"/>
      </rPr>
      <t xml:space="preserve"> местным бюджетам из областного бюджета на реализацию подпрограммы "Обеспечение жильем молодых семей" федеральной целевой программы Жилище на 2011-2015 годы</t>
    </r>
  </si>
  <si>
    <t>Областная целевая программа "Дом для молодой семьи" на 2012 год</t>
  </si>
  <si>
    <t>пгт</t>
  </si>
  <si>
    <t>00020203024051500151</t>
  </si>
  <si>
    <t>00020203024051400151</t>
  </si>
  <si>
    <t>5210202</t>
  </si>
  <si>
    <r>
      <t>Субвенции</t>
    </r>
    <r>
      <rPr>
        <sz val="10"/>
        <color indexed="8"/>
        <rFont val="Times New Roman"/>
        <family val="1"/>
      </rPr>
      <t xml:space="preserve"> на выполнение государственных полномочий Кировской области по расчету и предоставлению дотаций бюджетам поселений</t>
    </r>
  </si>
  <si>
    <t xml:space="preserve"> 00020203024052500151</t>
  </si>
  <si>
    <t>00020203015050000151</t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</si>
  <si>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  </r>
  </si>
  <si>
    <t>00020203021050000 151</t>
  </si>
  <si>
    <t>Возмещение части процентной ставки по краткосрочным кредитам (займам) на развитие растениеводства, перерабки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</si>
  <si>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растениеводства, перерабки и реализации инфраструктуры и логистического обеспечения рынков продукции растениеводства</t>
  </si>
  <si>
    <t>Возмещение части процентной ставки по краткосрочным кредитам (займам) на развитие животноводства, перерабки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</si>
  <si>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перерабки и реализации инфраструктуры и логистического обеспечения рынков продукции животноводства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</si>
  <si>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</si>
  <si>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Возмещение части процентной ставки по долгосрочным, среднесрочным и краткосрочным кредитам, взятым малым формам хозяйствования</t>
  </si>
  <si>
    <t>5210215 ДП 537</t>
  </si>
  <si>
    <t>5226000 ДП 5262</t>
  </si>
  <si>
    <t>5226000 ДП 5263</t>
  </si>
  <si>
    <t>5226106 ДП 553</t>
  </si>
  <si>
    <r>
      <t>Субсидия</t>
    </r>
    <r>
      <rPr>
        <sz val="10"/>
        <color indexed="8"/>
        <rFont val="Times New Roman"/>
        <family val="1"/>
      </rPr>
      <t xml:space="preserve"> на реализацию мероприятий областной целевой программы "Поддержка и развитие малого и среднего предпринимательства в Кировской области" на 2010 - 2014 годы" за счет средств областного бюджета;</t>
    </r>
  </si>
  <si>
    <t>5225300 ДП 547</t>
  </si>
  <si>
    <t>Объемы межбюджетных трансфертов  на 2013 год</t>
  </si>
  <si>
    <t>Повышение квалификации, профессиональная подготовка руководителей и учителей общеобразовательных учреждений</t>
  </si>
  <si>
    <t>4297801 ДП 563</t>
  </si>
  <si>
    <t>4297802 ДП 562</t>
  </si>
  <si>
    <t>4297803 ДП 561</t>
  </si>
  <si>
    <t>5226200 ДП 549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</si>
  <si>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</si>
  <si>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 ДП 090</t>
  </si>
  <si>
    <t>5210115 ДП 548</t>
  </si>
  <si>
    <t>1008820 ВР 005  ДП 666</t>
  </si>
  <si>
    <t>5221400 ДП 557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</si>
  <si>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бюджета.</t>
  </si>
  <si>
    <t>5052105 ДП 541</t>
  </si>
  <si>
    <t>5058501 ДП 527</t>
  </si>
  <si>
    <t>5058517 ДП 528</t>
  </si>
  <si>
    <t>5054800 ДП 529</t>
  </si>
  <si>
    <t>5058537 ДП 530</t>
  </si>
  <si>
    <t>5201301 ДП 539</t>
  </si>
  <si>
    <t>5201302 ДП 539</t>
  </si>
  <si>
    <t>5210205 ДП 536</t>
  </si>
  <si>
    <t>неиспользованные остатки на 01.01.2013</t>
  </si>
  <si>
    <t>5210301 ДП 594</t>
  </si>
  <si>
    <t>5210210 ДП 5261</t>
  </si>
  <si>
    <t>5210212 ДП 533</t>
  </si>
  <si>
    <t>5210206 ДП 534</t>
  </si>
  <si>
    <t>5210209 ДП 525</t>
  </si>
  <si>
    <t>5210213 ДП 529</t>
  </si>
  <si>
    <t>0013600 ДП 365</t>
  </si>
  <si>
    <t xml:space="preserve">2600900 ВР  006  ДП 001 </t>
  </si>
  <si>
    <t>2601000  ВР 006  ДП 002</t>
  </si>
  <si>
    <t xml:space="preserve">2602000  ВР 006  ДП 036 </t>
  </si>
  <si>
    <t>2602100 ВР 006 ДП 037</t>
  </si>
  <si>
    <t>2602700 ВР 006 ДП 044</t>
  </si>
  <si>
    <t>2603000  ВР 006  ДП 048</t>
  </si>
  <si>
    <t>5210203 ДП 531</t>
  </si>
  <si>
    <t>5210216 ДП 531</t>
  </si>
  <si>
    <t>00020203022050000151</t>
  </si>
  <si>
    <t>00020203024052700151</t>
  </si>
  <si>
    <t>00020203024051600151</t>
  </si>
  <si>
    <t>00020203024051700151</t>
  </si>
  <si>
    <t>00020201001050000151</t>
  </si>
  <si>
    <t>00020203024052600151</t>
  </si>
  <si>
    <t>00020202999050000151</t>
  </si>
  <si>
    <t>4362116 ДП 058</t>
  </si>
  <si>
    <t xml:space="preserve">Областная целевая программа "Организация отдыха и оздоровления детей в Кировской области" на 2012-2014 годы </t>
  </si>
  <si>
    <t xml:space="preserve"> 5221400ДП 557</t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</si>
  <si>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</si>
  <si>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</t>
    </r>
  </si>
  <si>
    <t>Адм.</t>
  </si>
  <si>
    <t>1008820 ДП 666</t>
  </si>
  <si>
    <r>
      <t xml:space="preserve">Субсидия </t>
    </r>
    <r>
      <rPr>
        <sz val="10"/>
        <color indexed="8"/>
        <rFont val="Times New Roman"/>
        <family val="1"/>
      </rPr>
      <t>на реализацию мероприятий ведомственной целевой программы "Государственная кадастровая оценка земель"</t>
    </r>
  </si>
  <si>
    <t>Областная целевая программа "Развитие жилищного строительства в Кировской области" на 2012-2015 годы</t>
  </si>
  <si>
    <t>5220800</t>
  </si>
  <si>
    <t>5210113</t>
  </si>
  <si>
    <t>Бураши,  Чернушка,  Р.Ватага</t>
  </si>
  <si>
    <t>4297804 ДП 564</t>
  </si>
  <si>
    <t>пгт.Кильмезь</t>
  </si>
  <si>
    <r>
      <t xml:space="preserve">Субсидии </t>
    </r>
    <r>
      <rPr>
        <sz val="10"/>
        <rFont val="Times New Roman"/>
        <family val="1"/>
      </rPr>
      <t>из областного бюджета на переподготовку и повышение квалификации лиц, замещающих муниципальные должности, и муниципальных служащих по вопросам закупок  на 2013 год</t>
    </r>
  </si>
  <si>
    <r>
      <t>Субсидия</t>
    </r>
    <r>
      <rPr>
        <sz val="10"/>
        <rFont val="Times New Roman"/>
        <family val="1"/>
      </rPr>
      <t xml:space="preserve"> на реализацию государственной программы Кировской области «Охрана окружающей среды, воспроизводство и использование природных ресурсов»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 год</t>
    </r>
  </si>
  <si>
    <t>Моторки</t>
  </si>
  <si>
    <t>Зимник</t>
  </si>
  <si>
    <t>5210110 ДП 544</t>
  </si>
  <si>
    <r>
      <t xml:space="preserve">Субсидии </t>
    </r>
    <r>
      <rPr>
        <sz val="10"/>
        <rFont val="Times New Roman"/>
        <family val="1"/>
      </rPr>
      <t>из областного бюджета на капитальный ремонт и ремонт автомобильных дорог общего пользования населенных пунктов на 2013 год</t>
    </r>
  </si>
  <si>
    <t>Дамаскино</t>
  </si>
  <si>
    <t>Селино</t>
  </si>
  <si>
    <t>пгт. Кильмезь</t>
  </si>
  <si>
    <t>5226115 ДП 554</t>
  </si>
  <si>
    <r>
      <t>Субвенции</t>
    </r>
    <r>
      <rPr>
        <sz val="10"/>
        <color indexed="8"/>
        <rFont val="Times New Roman"/>
        <family val="1"/>
      </rPr>
      <t xml:space="preserve"> на возмещение части затрат на уплату процентов по кредитам, полученным в российиских кредитных организациях и займам, полученным в сельскохозяйственных потребительских коопреративах</t>
    </r>
  </si>
  <si>
    <r>
      <t>Субвенции</t>
    </r>
    <r>
      <rPr>
        <sz val="10"/>
        <color indexed="8"/>
        <rFont val="Times New Roman"/>
        <family val="1"/>
      </rPr>
      <t xml:space="preserve"> на производство и реализацию сельскохозяйственной продукции собственного производства и продуктов ее переработки</t>
    </r>
  </si>
  <si>
    <r>
      <t>Субсидия</t>
    </r>
    <r>
      <rPr>
        <sz val="10"/>
        <color indexed="8"/>
        <rFont val="Times New Roman"/>
        <family val="1"/>
      </rPr>
      <t xml:space="preserve">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</t>
    </r>
  </si>
  <si>
    <t>00020203098050000151</t>
  </si>
  <si>
    <t>0002020099050000151</t>
  </si>
  <si>
    <t>00020203107050000151</t>
  </si>
  <si>
    <t>00020203108050000151</t>
  </si>
  <si>
    <t>00020203112050000151</t>
  </si>
  <si>
    <t>00020203115050000151</t>
  </si>
  <si>
    <t>Субсидия на преподготовку и повышение квалификации специалистов по финансовой работе органов местного самоуправления</t>
  </si>
  <si>
    <r>
      <t>Субсидии</t>
    </r>
    <r>
      <rPr>
        <sz val="10"/>
        <color indexed="8"/>
        <rFont val="Times New Roman"/>
        <family val="1"/>
      </rPr>
      <t xml:space="preserve"> на преподготовку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  </r>
  </si>
  <si>
    <r>
      <t xml:space="preserve">Субсидии на </t>
    </r>
    <r>
      <rPr>
        <sz val="10"/>
        <color indexed="8"/>
        <rFont val="Times New Roman"/>
        <family val="1"/>
      </rPr>
      <t>переподготовку и повышение квалификации лиц, замещающих муниципальные должности, и муниципальных служащих по вопросам жилищно-комунального хозяйства</t>
    </r>
  </si>
  <si>
    <r>
      <t>00020202999050000151</t>
    </r>
    <r>
      <rPr>
        <sz val="7"/>
        <rFont val="Times New Roman"/>
        <family val="1"/>
      </rPr>
      <t>пгт.Кильмезь</t>
    </r>
  </si>
  <si>
    <t>00020204999050000151</t>
  </si>
  <si>
    <t>00020203024050000151</t>
  </si>
  <si>
    <t>00020203026050000151</t>
  </si>
  <si>
    <t>00020202051050000151</t>
  </si>
  <si>
    <t>00020202009050000151</t>
  </si>
  <si>
    <t>00020204025050000151</t>
  </si>
  <si>
    <t>Бураши</t>
  </si>
  <si>
    <t>Вихарево</t>
  </si>
  <si>
    <t>Паска</t>
  </si>
  <si>
    <t>Чернушка</t>
  </si>
  <si>
    <t xml:space="preserve">Порек  </t>
  </si>
  <si>
    <t>пгт.Кильм.</t>
  </si>
  <si>
    <t>0970500 ДП 565</t>
  </si>
  <si>
    <r>
      <t>Субсидии</t>
    </r>
    <r>
      <rPr>
        <sz val="9"/>
        <rFont val="Times New Roman"/>
        <family val="1"/>
      </rPr>
      <t xml:space="preserve"> на софинансирование инвестиционных программ и проектов развития общественной ифраструктуры муниципальных образований в Кировской области</t>
    </r>
  </si>
  <si>
    <t>МЦБ</t>
  </si>
  <si>
    <t xml:space="preserve">00020202999050000151  </t>
  </si>
  <si>
    <t>Областная целевая программа "Доступная среда" на 2012-2015 годы</t>
  </si>
  <si>
    <t>00020201003050000151</t>
  </si>
  <si>
    <t>0002023024052100151</t>
  </si>
  <si>
    <t>00020202008050000151</t>
  </si>
  <si>
    <t>0970300</t>
  </si>
  <si>
    <t>00020204999100000151</t>
  </si>
  <si>
    <r>
      <t xml:space="preserve">Межбюджетных трансфертов местным бюджетам , направленных на активизацию работы органов местного самоуправления городских и сельских поселений области </t>
    </r>
    <r>
      <rPr>
        <b/>
        <sz val="9"/>
        <rFont val="Times New Roman"/>
        <family val="1"/>
      </rPr>
      <t>по введению самообложения граждан</t>
    </r>
    <r>
      <rPr>
        <sz val="9"/>
        <rFont val="Times New Roman"/>
        <family val="1"/>
      </rPr>
      <t xml:space="preserve"> по итогам 2012 года </t>
    </r>
  </si>
  <si>
    <t>РАЙФУ</t>
  </si>
  <si>
    <t>Субсидия на реализацию программ (проектов) в сфере отдыха и оздоровления молодёжи</t>
  </si>
  <si>
    <t>5226202 ДК 559</t>
  </si>
  <si>
    <t>0980202 ДП 604</t>
  </si>
  <si>
    <t>Субсидия местным бюджетам из областного бюджета на обеспечение мероприятий по переселению граждан из аварийного жилищного фонда за счет средств областного бюджета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</si>
  <si>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</si>
  <si>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00020202088050000151</t>
  </si>
  <si>
    <t>00020202089050000151</t>
  </si>
  <si>
    <t>Субсидия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</si>
  <si>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5226000 ДП 558</t>
  </si>
  <si>
    <t>00020202999100000151</t>
  </si>
  <si>
    <t>5221802 ДП 569</t>
  </si>
  <si>
    <r>
      <t>Субсидия</t>
    </r>
    <r>
      <rPr>
        <sz val="10"/>
        <color indexed="8"/>
        <rFont val="Times New Roman"/>
        <family val="1"/>
      </rPr>
      <t xml:space="preserve"> на реализацию инвестиционных проектов по модернизации объектов коммунальной инфраструктуры (капимальный ремонт или реконструкция, замена и модернизация, строительство, приобретение технологического оборудования, выполнение проектных работ)</t>
    </r>
  </si>
  <si>
    <r>
      <t xml:space="preserve">Реализация государственного стандарта общего образования на обеспечение внеурочной деятельности </t>
    </r>
    <r>
      <rPr>
        <sz val="10"/>
        <rFont val="Times New Roman"/>
        <family val="1"/>
      </rPr>
      <t>в рамках реализации федерального государственного стандарта начального общего образования</t>
    </r>
  </si>
  <si>
    <t xml:space="preserve">00020204041050000151 </t>
  </si>
  <si>
    <t>4400900 ДП 088</t>
  </si>
  <si>
    <t xml:space="preserve">Иные 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 </t>
  </si>
  <si>
    <t>РАЙФУ (п.г.т.)</t>
  </si>
  <si>
    <r>
      <t xml:space="preserve">Субвенция </t>
    </r>
    <r>
      <rPr>
        <sz val="10"/>
        <rFont val="Times New Roman"/>
        <family val="1"/>
      </rPr>
      <t>на обеспечение жилыми помещениями детей-сирот, сотавшихся безпопечения родителей, а так же детей, находящихся под опекой (попечительством), не имеющих закрепленного жилого помещения</t>
    </r>
  </si>
  <si>
    <t>5224002 ДП 579</t>
  </si>
  <si>
    <t>5052106 ДП 541</t>
  </si>
  <si>
    <t>Субсидии бюджетам субъектов Российской Федерации и муниципальных образований на модернизацию региональных систем общего образования</t>
  </si>
  <si>
    <t>00020202204050000151</t>
  </si>
  <si>
    <t>0980102 ДП 624</t>
  </si>
  <si>
    <t>адм.района (Колосок, школа Р.Ватага)</t>
  </si>
  <si>
    <t>4362700 ДП 052</t>
  </si>
  <si>
    <t>5200900  ДП 051</t>
  </si>
  <si>
    <t>5210218 ДП 051</t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</si>
  <si>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выплате вознаграждения за выполнение функций классного руководителя за счет областного бюджета</t>
    </r>
  </si>
  <si>
    <t xml:space="preserve">РУО </t>
  </si>
  <si>
    <t>Субвенция на составление (изменение и дополнение) списков кандидатов в присяжные заседатели федеральных судов общей юрисдикции в РФ.</t>
  </si>
  <si>
    <t>адм.   Района</t>
  </si>
  <si>
    <t>00020203007050000151</t>
  </si>
  <si>
    <t>0014000</t>
  </si>
  <si>
    <t xml:space="preserve"> </t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</si>
  <si>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начислению и выплате ежемесячного вознаграждения, причитающегося </t>
    </r>
    <r>
      <rPr>
        <b/>
        <sz val="10"/>
        <color indexed="8"/>
        <rFont val="Times New Roman"/>
        <family val="1"/>
      </rPr>
      <t>ПРИЕМНЫМ РОДИТЕЛЯМ</t>
    </r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</si>
  <si>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осуществлению деятельности</t>
    </r>
    <r>
      <rPr>
        <b/>
        <sz val="10"/>
        <color indexed="8"/>
        <rFont val="Times New Roman"/>
        <family val="1"/>
      </rPr>
      <t xml:space="preserve"> ПО ОПЕКЕ И ПОПЕЧИТЕЛЬСТВУ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</si>
  <si>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</t>
    </r>
    <r>
      <rPr>
        <b/>
        <sz val="9"/>
        <rFont val="Times New Roman"/>
        <family val="1"/>
      </rPr>
      <t>оплату жилого помещения и коммунальных услуг (Администрирование расходов)</t>
    </r>
  </si>
  <si>
    <r>
      <t>Субвенции</t>
    </r>
    <r>
      <rPr>
        <sz val="10"/>
        <rFont val="Times New Roman"/>
        <family val="1"/>
      </rPr>
      <t xml:space="preserve"> на выполнение государственных полномочий по созданию и деятельности в муниципальных образованиях </t>
    </r>
    <r>
      <rPr>
        <b/>
        <sz val="10"/>
        <rFont val="Times New Roman"/>
        <family val="1"/>
      </rPr>
      <t>административной(ых) комиссии(ий</t>
    </r>
  </si>
  <si>
    <t>4362700 ДП  052</t>
  </si>
  <si>
    <r>
      <t>М.Кильмезь</t>
    </r>
    <r>
      <rPr>
        <sz val="7"/>
        <rFont val="Times New Roman"/>
        <family val="1"/>
      </rPr>
      <t xml:space="preserve"> </t>
    </r>
    <r>
      <rPr>
        <u val="single"/>
        <sz val="7"/>
        <rFont val="Times New Roman"/>
        <family val="1"/>
      </rPr>
      <t>Р.Ватага</t>
    </r>
    <r>
      <rPr>
        <sz val="7"/>
        <rFont val="Times New Roman"/>
        <family val="1"/>
      </rPr>
      <t xml:space="preserve">, </t>
    </r>
    <r>
      <rPr>
        <u val="single"/>
        <sz val="7"/>
        <rFont val="Times New Roman"/>
        <family val="1"/>
      </rPr>
      <t>Б-Порек</t>
    </r>
    <r>
      <rPr>
        <sz val="7"/>
        <rFont val="Times New Roman"/>
        <family val="1"/>
      </rPr>
      <t xml:space="preserve">, </t>
    </r>
    <r>
      <rPr>
        <u val="single"/>
        <sz val="7"/>
        <rFont val="Times New Roman"/>
        <family val="1"/>
      </rPr>
      <t>Поселок</t>
    </r>
  </si>
  <si>
    <t>1008900 ДП 601</t>
  </si>
  <si>
    <t>Федеральная целевая программа развития образования на 2011-2015 годы  Субсидии бюджетам субъектов Российской Федерации и муниципальных образований в рамках федеральной целевой программы развития образования на 2011-2015 годы (по направлению модернизация регионально-муниципальных систем дошкольного образования)</t>
  </si>
  <si>
    <t xml:space="preserve">Остаток на 01.01.2014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</si>
</sst>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р_.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6"/>
      <name val="Times New Roman"/>
      <family val="1"/>
    </font>
    <font>
      <b/>
      <i/>
      <sz val="16"/>
      <name val="Wide Lati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u val="single"/>
      <sz val="7"/>
      <name val="Times New Roman"/>
      <family val="1"/>
    </font>
    <font>
      <sz val="10"/>
      <color indexed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9" fillId="0" borderId="0" xfId="0" applyFont="1" applyAlignment="1">
      <alignment/>
    </xf>
    <xf numFmtId="4" fontId="10" fillId="0" borderId="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0" fillId="0" borderId="1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7" fillId="0" borderId="6" xfId="0" applyNumberFormat="1" applyFont="1" applyBorder="1" applyAlignment="1">
      <alignment wrapText="1"/>
    </xf>
    <xf numFmtId="4" fontId="1" fillId="0" borderId="3" xfId="0" applyNumberFormat="1" applyFont="1" applyBorder="1" applyAlignment="1">
      <alignment/>
    </xf>
    <xf numFmtId="49" fontId="10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wrapText="1"/>
    </xf>
    <xf numFmtId="49" fontId="10" fillId="0" borderId="9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49" fontId="1" fillId="0" borderId="7" xfId="0" applyNumberFormat="1" applyFont="1" applyBorder="1" applyAlignment="1">
      <alignment horizontal="center" wrapText="1"/>
    </xf>
    <xf numFmtId="4" fontId="10" fillId="0" borderId="7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7" fillId="0" borderId="3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0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49" fontId="7" fillId="0" borderId="8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wrapText="1"/>
    </xf>
    <xf numFmtId="4" fontId="7" fillId="0" borderId="7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49" fontId="10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wrapText="1"/>
    </xf>
    <xf numFmtId="4" fontId="10" fillId="0" borderId="15" xfId="0" applyNumberFormat="1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wrapText="1"/>
    </xf>
    <xf numFmtId="0" fontId="1" fillId="0" borderId="24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6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0" fontId="1" fillId="0" borderId="2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7" fillId="0" borderId="17" xfId="0" applyFont="1" applyBorder="1" applyAlignment="1">
      <alignment horizontal="right" wrapText="1"/>
    </xf>
    <xf numFmtId="49" fontId="7" fillId="0" borderId="18" xfId="0" applyNumberFormat="1" applyFont="1" applyBorder="1" applyAlignment="1">
      <alignment horizontal="right" wrapText="1"/>
    </xf>
    <xf numFmtId="49" fontId="7" fillId="0" borderId="4" xfId="0" applyNumberFormat="1" applyFont="1" applyBorder="1" applyAlignment="1">
      <alignment horizontal="right" wrapText="1"/>
    </xf>
    <xf numFmtId="49" fontId="7" fillId="0" borderId="26" xfId="0" applyNumberFormat="1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24" xfId="0" applyFont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6" fillId="0" borderId="1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17" fillId="0" borderId="2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>
      <alignment horizontal="left" wrapText="1"/>
    </xf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1" fontId="1" fillId="0" borderId="2" xfId="0" applyNumberFormat="1" applyFont="1" applyBorder="1" applyAlignment="1">
      <alignment horizontal="lef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11" fontId="16" fillId="0" borderId="2" xfId="0" applyNumberFormat="1" applyFont="1" applyBorder="1" applyAlignment="1">
      <alignment vertical="top" wrapText="1"/>
    </xf>
    <xf numFmtId="0" fontId="17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wrapText="1"/>
    </xf>
    <xf numFmtId="49" fontId="10" fillId="3" borderId="3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4" fontId="10" fillId="0" borderId="6" xfId="0" applyNumberFormat="1" applyFont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wrapText="1"/>
    </xf>
    <xf numFmtId="0" fontId="7" fillId="2" borderId="21" xfId="0" applyFont="1" applyFill="1" applyBorder="1" applyAlignment="1">
      <alignment horizontal="left" vertical="top" wrapText="1"/>
    </xf>
    <xf numFmtId="4" fontId="10" fillId="0" borderId="9" xfId="0" applyNumberFormat="1" applyFont="1" applyBorder="1" applyAlignment="1">
      <alignment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left" wrapText="1"/>
    </xf>
    <xf numFmtId="4" fontId="10" fillId="0" borderId="31" xfId="0" applyNumberFormat="1" applyFont="1" applyBorder="1" applyAlignment="1">
      <alignment wrapText="1"/>
    </xf>
    <xf numFmtId="11" fontId="17" fillId="0" borderId="2" xfId="0" applyNumberFormat="1" applyFont="1" applyBorder="1" applyAlignment="1">
      <alignment vertical="top" wrapText="1"/>
    </xf>
    <xf numFmtId="49" fontId="18" fillId="0" borderId="7" xfId="0" applyNumberFormat="1" applyFont="1" applyBorder="1" applyAlignment="1">
      <alignment horizontal="center" wrapText="1"/>
    </xf>
    <xf numFmtId="0" fontId="1" fillId="0" borderId="28" xfId="0" applyFont="1" applyBorder="1" applyAlignment="1">
      <alignment wrapText="1"/>
    </xf>
    <xf numFmtId="49" fontId="1" fillId="0" borderId="32" xfId="0" applyNumberFormat="1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4" fontId="7" fillId="0" borderId="35" xfId="0" applyNumberFormat="1" applyFont="1" applyBorder="1" applyAlignment="1">
      <alignment/>
    </xf>
    <xf numFmtId="4" fontId="10" fillId="0" borderId="32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/>
    </xf>
    <xf numFmtId="4" fontId="10" fillId="0" borderId="31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4" fontId="10" fillId="0" borderId="3" xfId="0" applyNumberFormat="1" applyFont="1" applyFill="1" applyBorder="1" applyAlignment="1">
      <alignment horizontal="right" shrinkToFit="1"/>
    </xf>
    <xf numFmtId="4" fontId="10" fillId="0" borderId="6" xfId="0" applyNumberFormat="1" applyFont="1" applyBorder="1" applyAlignment="1" applyProtection="1">
      <alignment/>
      <protection locked="0"/>
    </xf>
    <xf numFmtId="4" fontId="10" fillId="0" borderId="9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4" fontId="10" fillId="0" borderId="38" xfId="0" applyNumberFormat="1" applyFont="1" applyBorder="1" applyAlignment="1" applyProtection="1">
      <alignment/>
      <protection locked="0"/>
    </xf>
    <xf numFmtId="4" fontId="7" fillId="0" borderId="6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>
      <alignment/>
    </xf>
    <xf numFmtId="4" fontId="10" fillId="0" borderId="35" xfId="0" applyNumberFormat="1" applyFont="1" applyBorder="1" applyAlignment="1" applyProtection="1">
      <alignment/>
      <protection locked="0"/>
    </xf>
    <xf numFmtId="4" fontId="10" fillId="0" borderId="39" xfId="0" applyNumberFormat="1" applyFont="1" applyBorder="1" applyAlignment="1" applyProtection="1">
      <alignment/>
      <protection locked="0"/>
    </xf>
    <xf numFmtId="4" fontId="10" fillId="0" borderId="7" xfId="0" applyNumberFormat="1" applyFont="1" applyFill="1" applyBorder="1" applyAlignment="1">
      <alignment horizontal="right" shrinkToFit="1"/>
    </xf>
    <xf numFmtId="4" fontId="10" fillId="0" borderId="14" xfId="0" applyNumberFormat="1" applyFont="1" applyBorder="1" applyAlignment="1">
      <alignment/>
    </xf>
    <xf numFmtId="4" fontId="10" fillId="0" borderId="1" xfId="0" applyNumberFormat="1" applyFont="1" applyFill="1" applyBorder="1" applyAlignment="1">
      <alignment horizontal="right" shrinkToFit="1"/>
    </xf>
    <xf numFmtId="4" fontId="10" fillId="0" borderId="8" xfId="0" applyNumberFormat="1" applyFont="1" applyFill="1" applyBorder="1" applyAlignment="1">
      <alignment horizontal="right" shrinkToFit="1"/>
    </xf>
    <xf numFmtId="4" fontId="10" fillId="0" borderId="5" xfId="0" applyNumberFormat="1" applyFont="1" applyBorder="1" applyAlignment="1">
      <alignment/>
    </xf>
    <xf numFmtId="4" fontId="20" fillId="0" borderId="5" xfId="0" applyNumberFormat="1" applyFont="1" applyFill="1" applyBorder="1" applyAlignment="1">
      <alignment horizontal="right" shrinkToFit="1"/>
    </xf>
    <xf numFmtId="4" fontId="20" fillId="0" borderId="9" xfId="0" applyNumberFormat="1" applyFont="1" applyFill="1" applyBorder="1" applyAlignment="1">
      <alignment horizontal="right" shrinkToFit="1"/>
    </xf>
    <xf numFmtId="4" fontId="10" fillId="0" borderId="7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4" fontId="20" fillId="0" borderId="7" xfId="0" applyNumberFormat="1" applyFont="1" applyFill="1" applyBorder="1" applyAlignment="1">
      <alignment horizontal="right" shrinkToFit="1"/>
    </xf>
    <xf numFmtId="4" fontId="20" fillId="0" borderId="1" xfId="0" applyNumberFormat="1" applyFont="1" applyFill="1" applyBorder="1" applyAlignment="1">
      <alignment horizontal="right" shrinkToFit="1"/>
    </xf>
    <xf numFmtId="4" fontId="20" fillId="0" borderId="3" xfId="0" applyNumberFormat="1" applyFont="1" applyFill="1" applyBorder="1" applyAlignment="1">
      <alignment horizontal="right" shrinkToFit="1"/>
    </xf>
    <xf numFmtId="4" fontId="10" fillId="0" borderId="7" xfId="0" applyNumberFormat="1" applyFont="1" applyBorder="1" applyAlignment="1">
      <alignment wrapText="1"/>
    </xf>
    <xf numFmtId="4" fontId="10" fillId="0" borderId="7" xfId="0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4" fontId="20" fillId="0" borderId="40" xfId="0" applyNumberFormat="1" applyFont="1" applyFill="1" applyBorder="1" applyAlignment="1">
      <alignment horizontal="right" shrinkToFit="1"/>
    </xf>
    <xf numFmtId="0" fontId="19" fillId="0" borderId="41" xfId="0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left"/>
    </xf>
    <xf numFmtId="49" fontId="10" fillId="0" borderId="43" xfId="0" applyNumberFormat="1" applyFont="1" applyBorder="1" applyAlignment="1">
      <alignment horizontal="left"/>
    </xf>
    <xf numFmtId="4" fontId="10" fillId="0" borderId="25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0" fontId="16" fillId="0" borderId="29" xfId="0" applyFont="1" applyBorder="1" applyAlignment="1">
      <alignment vertical="center" wrapText="1"/>
    </xf>
    <xf numFmtId="49" fontId="10" fillId="0" borderId="44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0" fillId="3" borderId="17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 horizontal="right" shrinkToFit="1"/>
    </xf>
    <xf numFmtId="4" fontId="10" fillId="0" borderId="13" xfId="0" applyNumberFormat="1" applyFont="1" applyBorder="1" applyAlignment="1" applyProtection="1">
      <alignment/>
      <protection locked="0"/>
    </xf>
    <xf numFmtId="49" fontId="10" fillId="3" borderId="31" xfId="0" applyNumberFormat="1" applyFont="1" applyFill="1" applyBorder="1" applyAlignment="1">
      <alignment horizontal="center" wrapText="1"/>
    </xf>
    <xf numFmtId="4" fontId="10" fillId="0" borderId="31" xfId="0" applyNumberFormat="1" applyFont="1" applyFill="1" applyBorder="1" applyAlignment="1">
      <alignment horizontal="right" shrinkToFit="1"/>
    </xf>
    <xf numFmtId="4" fontId="10" fillId="0" borderId="36" xfId="0" applyNumberFormat="1" applyFont="1" applyBorder="1" applyAlignment="1" applyProtection="1">
      <alignment/>
      <protection locked="0"/>
    </xf>
    <xf numFmtId="49" fontId="10" fillId="3" borderId="1" xfId="0" applyNumberFormat="1" applyFont="1" applyFill="1" applyBorder="1" applyAlignment="1">
      <alignment horizontal="center" wrapText="1"/>
    </xf>
    <xf numFmtId="0" fontId="7" fillId="0" borderId="46" xfId="0" applyFont="1" applyBorder="1" applyAlignment="1">
      <alignment horizontal="left" vertical="center" wrapText="1"/>
    </xf>
    <xf numFmtId="4" fontId="10" fillId="0" borderId="15" xfId="0" applyNumberFormat="1" applyFont="1" applyBorder="1" applyAlignment="1" applyProtection="1">
      <alignment/>
      <protection locked="0"/>
    </xf>
    <xf numFmtId="0" fontId="7" fillId="0" borderId="47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0" fillId="0" borderId="49" xfId="0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16" fillId="0" borderId="47" xfId="0" applyFont="1" applyBorder="1" applyAlignment="1">
      <alignment vertical="center" wrapText="1"/>
    </xf>
    <xf numFmtId="0" fontId="1" fillId="0" borderId="30" xfId="0" applyFont="1" applyBorder="1" applyAlignment="1">
      <alignment wrapText="1"/>
    </xf>
    <xf numFmtId="49" fontId="12" fillId="0" borderId="31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wrapText="1"/>
    </xf>
    <xf numFmtId="49" fontId="10" fillId="0" borderId="50" xfId="0" applyNumberFormat="1" applyFont="1" applyBorder="1" applyAlignment="1">
      <alignment horizontal="left" wrapText="1"/>
    </xf>
    <xf numFmtId="49" fontId="20" fillId="0" borderId="3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0" fontId="10" fillId="0" borderId="27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wrapText="1"/>
    </xf>
    <xf numFmtId="49" fontId="10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0" fontId="10" fillId="0" borderId="29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wrapText="1"/>
    </xf>
    <xf numFmtId="11" fontId="16" fillId="0" borderId="27" xfId="0" applyNumberFormat="1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wrapText="1"/>
    </xf>
    <xf numFmtId="11" fontId="16" fillId="0" borderId="7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1" fontId="17" fillId="0" borderId="1" xfId="0" applyNumberFormat="1" applyFont="1" applyBorder="1" applyAlignment="1">
      <alignment vertical="top" wrapText="1"/>
    </xf>
    <xf numFmtId="11" fontId="2" fillId="0" borderId="2" xfId="0" applyNumberFormat="1" applyFont="1" applyBorder="1" applyAlignment="1">
      <alignment horizontal="left" wrapText="1"/>
    </xf>
    <xf numFmtId="0" fontId="1" fillId="0" borderId="51" xfId="0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0" fontId="16" fillId="0" borderId="52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 applyProtection="1">
      <alignment wrapText="1"/>
      <protection locked="0"/>
    </xf>
    <xf numFmtId="49" fontId="20" fillId="0" borderId="12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" fontId="10" fillId="0" borderId="39" xfId="0" applyNumberFormat="1" applyFont="1" applyBorder="1" applyAlignment="1">
      <alignment/>
    </xf>
    <xf numFmtId="0" fontId="7" fillId="0" borderId="27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" fillId="0" borderId="49" xfId="0" applyFont="1" applyBorder="1" applyAlignment="1">
      <alignment wrapText="1"/>
    </xf>
    <xf numFmtId="4" fontId="10" fillId="0" borderId="50" xfId="0" applyNumberFormat="1" applyFont="1" applyBorder="1" applyAlignment="1">
      <alignment/>
    </xf>
    <xf numFmtId="4" fontId="10" fillId="0" borderId="9" xfId="0" applyNumberFormat="1" applyFont="1" applyBorder="1" applyAlignment="1" applyProtection="1">
      <alignment/>
      <protection locked="0"/>
    </xf>
    <xf numFmtId="4" fontId="10" fillId="0" borderId="2" xfId="0" applyNumberFormat="1" applyFont="1" applyBorder="1" applyAlignment="1" applyProtection="1">
      <alignment/>
      <protection locked="0"/>
    </xf>
    <xf numFmtId="49" fontId="21" fillId="0" borderId="32" xfId="0" applyNumberFormat="1" applyFont="1" applyBorder="1" applyAlignment="1">
      <alignment horizontal="left" wrapText="1"/>
    </xf>
    <xf numFmtId="0" fontId="7" fillId="2" borderId="19" xfId="0" applyFont="1" applyFill="1" applyBorder="1" applyAlignment="1">
      <alignment horizontal="left" vertical="top" wrapText="1"/>
    </xf>
    <xf numFmtId="0" fontId="1" fillId="0" borderId="53" xfId="0" applyFont="1" applyBorder="1" applyAlignment="1">
      <alignment wrapText="1"/>
    </xf>
    <xf numFmtId="49" fontId="10" fillId="0" borderId="32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left" wrapText="1"/>
    </xf>
    <xf numFmtId="4" fontId="10" fillId="0" borderId="32" xfId="0" applyNumberFormat="1" applyFont="1" applyFill="1" applyBorder="1" applyAlignment="1">
      <alignment horizontal="right" shrinkToFit="1"/>
    </xf>
    <xf numFmtId="0" fontId="16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&#1054;&#1089;&#1090;&#1072;&#1090;&#1082;&#1080;\&#1054;&#1089;&#1090;&#1072;&#1090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2.12 "/>
      <sheetName val="на 01.03.12"/>
      <sheetName val="на 01.04.12"/>
      <sheetName val="на 01.05.12"/>
      <sheetName val="на 01.06.12"/>
      <sheetName val="на 01.07.12"/>
      <sheetName val="на 01.08.12"/>
      <sheetName val="на 01.09.12"/>
      <sheetName val="на 01.10.12"/>
      <sheetName val="на 01.11.12"/>
      <sheetName val="на 01.12.12"/>
      <sheetName val="на 01.01.13"/>
    </sheetNames>
    <sheetDataSet>
      <sheetData sheetId="11">
        <row r="5">
          <cell r="I5">
            <v>239099.5</v>
          </cell>
        </row>
        <row r="76">
          <cell r="I76">
            <v>273549.5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"/>
  <dimension ref="A1:R130"/>
  <sheetViews>
    <sheetView tabSelected="1" workbookViewId="0" topLeftCell="A1">
      <pane ySplit="2" topLeftCell="BM102" activePane="bottomLeft" state="frozen"/>
      <selection pane="topLeft" activeCell="A1" sqref="A1"/>
      <selection pane="bottomLeft" activeCell="R7" sqref="R7"/>
    </sheetView>
  </sheetViews>
  <sheetFormatPr defaultColWidth="9.00390625" defaultRowHeight="12.75"/>
  <cols>
    <col min="1" max="1" width="3.25390625" style="4" customWidth="1"/>
    <col min="2" max="2" width="64.375" style="2" customWidth="1"/>
    <col min="3" max="3" width="10.125" style="2" customWidth="1"/>
    <col min="4" max="4" width="18.25390625" style="15" customWidth="1"/>
    <col min="5" max="5" width="7.00390625" style="2" customWidth="1"/>
    <col min="6" max="6" width="14.00390625" style="2" customWidth="1"/>
    <col min="7" max="7" width="12.375" style="2" customWidth="1"/>
    <col min="8" max="8" width="11.375" style="2" customWidth="1"/>
    <col min="9" max="9" width="12.25390625" style="2" customWidth="1"/>
    <col min="10" max="10" width="7.875" style="2" customWidth="1"/>
    <col min="11" max="13" width="9.125" style="2" hidden="1" customWidth="1"/>
    <col min="14" max="14" width="6.00390625" style="2" hidden="1" customWidth="1"/>
    <col min="15" max="16" width="9.125" style="2" hidden="1" customWidth="1"/>
    <col min="17" max="17" width="11.875" style="2" customWidth="1"/>
    <col min="18" max="16384" width="9.125" style="2" customWidth="1"/>
  </cols>
  <sheetData>
    <row r="1" spans="1:9" ht="16.5" thickBot="1">
      <c r="A1" s="307" t="s">
        <v>86</v>
      </c>
      <c r="B1" s="307"/>
      <c r="C1" s="307"/>
      <c r="D1" s="307"/>
      <c r="E1" s="307"/>
      <c r="F1" s="307"/>
      <c r="G1" s="307"/>
      <c r="H1" s="307"/>
      <c r="I1" s="307"/>
    </row>
    <row r="2" spans="1:9" ht="25.5" customHeight="1" thickBot="1">
      <c r="A2" s="75" t="s">
        <v>6</v>
      </c>
      <c r="B2" s="113" t="s">
        <v>3</v>
      </c>
      <c r="C2" s="72" t="s">
        <v>7</v>
      </c>
      <c r="D2" s="68" t="s">
        <v>34</v>
      </c>
      <c r="E2" s="67" t="s">
        <v>5</v>
      </c>
      <c r="F2" s="67" t="s">
        <v>0</v>
      </c>
      <c r="G2" s="67" t="s">
        <v>4</v>
      </c>
      <c r="H2" s="67" t="s">
        <v>1</v>
      </c>
      <c r="I2" s="69" t="s">
        <v>232</v>
      </c>
    </row>
    <row r="3" spans="1:10" ht="28.5" customHeight="1" thickBot="1">
      <c r="A3" s="76">
        <v>1</v>
      </c>
      <c r="B3" s="114" t="s">
        <v>44</v>
      </c>
      <c r="C3" s="90" t="s">
        <v>8</v>
      </c>
      <c r="D3" s="145" t="s">
        <v>71</v>
      </c>
      <c r="E3" s="31" t="s">
        <v>113</v>
      </c>
      <c r="F3" s="178">
        <v>570400</v>
      </c>
      <c r="G3" s="178">
        <v>570400</v>
      </c>
      <c r="H3" s="179">
        <v>570400</v>
      </c>
      <c r="I3" s="180">
        <f>G3-H3</f>
        <v>0</v>
      </c>
      <c r="J3" s="17"/>
    </row>
    <row r="4" spans="1:10" ht="28.5" customHeight="1" thickBot="1">
      <c r="A4" s="225"/>
      <c r="B4" s="284" t="s">
        <v>219</v>
      </c>
      <c r="C4" s="285" t="s">
        <v>220</v>
      </c>
      <c r="D4" s="229" t="s">
        <v>221</v>
      </c>
      <c r="E4" s="31" t="s">
        <v>222</v>
      </c>
      <c r="F4" s="178">
        <v>2300</v>
      </c>
      <c r="G4" s="178">
        <v>2300</v>
      </c>
      <c r="H4" s="179">
        <v>1800</v>
      </c>
      <c r="I4" s="180">
        <f>G4-H4</f>
        <v>500</v>
      </c>
      <c r="J4" s="17"/>
    </row>
    <row r="5" spans="1:10" ht="39" customHeight="1" thickBot="1">
      <c r="A5" s="225"/>
      <c r="B5" s="259" t="s">
        <v>188</v>
      </c>
      <c r="C5" s="231" t="s">
        <v>189</v>
      </c>
      <c r="D5" s="229" t="s">
        <v>187</v>
      </c>
      <c r="E5" s="31" t="s">
        <v>186</v>
      </c>
      <c r="F5" s="178">
        <v>1016480</v>
      </c>
      <c r="G5" s="178">
        <v>1016480</v>
      </c>
      <c r="H5" s="179">
        <v>1016480</v>
      </c>
      <c r="I5" s="180">
        <f aca="true" t="shared" si="0" ref="I5:I46">G5-H5</f>
        <v>0</v>
      </c>
      <c r="J5" s="17"/>
    </row>
    <row r="6" spans="1:10" ht="28.5" customHeight="1" thickBot="1">
      <c r="A6" s="225"/>
      <c r="B6" s="329" t="s">
        <v>179</v>
      </c>
      <c r="C6" s="231"/>
      <c r="D6" s="229" t="s">
        <v>128</v>
      </c>
      <c r="E6" s="31" t="s">
        <v>178</v>
      </c>
      <c r="F6" s="36">
        <f>F7+F8+F9+F10+F11+F12+F13+F14+F15+F16</f>
        <v>4394480</v>
      </c>
      <c r="G6" s="36">
        <f>G7+G8+G9+G10+G11+G12+G13+G14+G15+G16</f>
        <v>4333404.18</v>
      </c>
      <c r="H6" s="36">
        <f>H7+H8+H9+H10+H11+H12+H13+H14+H15+H16</f>
        <v>4332184.04</v>
      </c>
      <c r="I6" s="187">
        <f t="shared" si="0"/>
        <v>1220.1399999996647</v>
      </c>
      <c r="J6" s="17"/>
    </row>
    <row r="7" spans="1:10" ht="15.75" customHeight="1" thickBot="1">
      <c r="A7" s="225"/>
      <c r="B7" s="330"/>
      <c r="C7" s="230" t="s">
        <v>172</v>
      </c>
      <c r="D7" s="232"/>
      <c r="E7" s="233"/>
      <c r="F7" s="234">
        <v>329837</v>
      </c>
      <c r="G7" s="234">
        <v>329837</v>
      </c>
      <c r="H7" s="235">
        <v>329837</v>
      </c>
      <c r="I7" s="236">
        <f t="shared" si="0"/>
        <v>0</v>
      </c>
      <c r="J7" s="17"/>
    </row>
    <row r="8" spans="1:10" ht="15.75" customHeight="1">
      <c r="A8" s="225"/>
      <c r="B8" s="241"/>
      <c r="C8" s="228" t="s">
        <v>173</v>
      </c>
      <c r="D8" s="240"/>
      <c r="E8" s="47"/>
      <c r="F8" s="11">
        <v>470342</v>
      </c>
      <c r="G8" s="11">
        <v>470341.81</v>
      </c>
      <c r="H8" s="194">
        <v>470341</v>
      </c>
      <c r="I8" s="242">
        <f t="shared" si="0"/>
        <v>0.8099999999976717</v>
      </c>
      <c r="J8" s="17"/>
    </row>
    <row r="9" spans="1:10" ht="15.75" customHeight="1">
      <c r="A9" s="225"/>
      <c r="B9" s="243"/>
      <c r="C9" s="228" t="s">
        <v>149</v>
      </c>
      <c r="D9" s="240"/>
      <c r="E9" s="47"/>
      <c r="F9" s="11">
        <v>84939</v>
      </c>
      <c r="G9" s="11">
        <v>84938.06</v>
      </c>
      <c r="H9" s="194">
        <v>84937</v>
      </c>
      <c r="I9" s="242">
        <f t="shared" si="0"/>
        <v>1.0599999999976717</v>
      </c>
      <c r="J9" s="17"/>
    </row>
    <row r="10" spans="1:10" ht="15.75" customHeight="1">
      <c r="A10" s="225"/>
      <c r="B10" s="243"/>
      <c r="C10" s="228" t="s">
        <v>146</v>
      </c>
      <c r="D10" s="240"/>
      <c r="E10" s="47"/>
      <c r="F10" s="11">
        <v>111679</v>
      </c>
      <c r="G10" s="11">
        <v>111678.54</v>
      </c>
      <c r="H10" s="194">
        <v>111656</v>
      </c>
      <c r="I10" s="242">
        <f t="shared" si="0"/>
        <v>22.539999999993597</v>
      </c>
      <c r="J10" s="17"/>
    </row>
    <row r="11" spans="1:10" ht="15.75" customHeight="1">
      <c r="A11" s="225"/>
      <c r="B11" s="243"/>
      <c r="C11" s="228" t="s">
        <v>145</v>
      </c>
      <c r="D11" s="240"/>
      <c r="E11" s="47"/>
      <c r="F11" s="11">
        <v>965252</v>
      </c>
      <c r="G11" s="11">
        <v>965252</v>
      </c>
      <c r="H11" s="194">
        <v>964058</v>
      </c>
      <c r="I11" s="242">
        <f t="shared" si="0"/>
        <v>1194</v>
      </c>
      <c r="J11" s="17"/>
    </row>
    <row r="12" spans="1:10" ht="15.75" customHeight="1">
      <c r="A12" s="225"/>
      <c r="B12" s="243"/>
      <c r="C12" s="228" t="s">
        <v>174</v>
      </c>
      <c r="D12" s="240"/>
      <c r="E12" s="47"/>
      <c r="F12" s="11">
        <v>0</v>
      </c>
      <c r="G12" s="11">
        <v>0</v>
      </c>
      <c r="H12" s="194"/>
      <c r="I12" s="242">
        <f t="shared" si="0"/>
        <v>0</v>
      </c>
      <c r="J12" s="17"/>
    </row>
    <row r="13" spans="1:10" ht="15.75" customHeight="1">
      <c r="A13" s="225"/>
      <c r="B13" s="243"/>
      <c r="C13" s="228" t="s">
        <v>176</v>
      </c>
      <c r="D13" s="240"/>
      <c r="E13" s="47"/>
      <c r="F13" s="11">
        <v>689196</v>
      </c>
      <c r="G13" s="11">
        <v>628123.07</v>
      </c>
      <c r="H13" s="194">
        <v>628123.07</v>
      </c>
      <c r="I13" s="242">
        <f t="shared" si="0"/>
        <v>0</v>
      </c>
      <c r="J13" s="17"/>
    </row>
    <row r="14" spans="1:10" ht="15.75" customHeight="1">
      <c r="A14" s="225"/>
      <c r="B14" s="243"/>
      <c r="C14" s="228" t="s">
        <v>150</v>
      </c>
      <c r="D14" s="240"/>
      <c r="E14" s="47"/>
      <c r="F14" s="11">
        <v>362691</v>
      </c>
      <c r="G14" s="11">
        <v>362690.1</v>
      </c>
      <c r="H14" s="194">
        <v>362688.48</v>
      </c>
      <c r="I14" s="242">
        <f t="shared" si="0"/>
        <v>1.6199999999953434</v>
      </c>
      <c r="J14" s="17"/>
    </row>
    <row r="15" spans="1:10" ht="15.75" customHeight="1">
      <c r="A15" s="225"/>
      <c r="B15" s="243"/>
      <c r="C15" s="228" t="s">
        <v>175</v>
      </c>
      <c r="D15" s="240"/>
      <c r="E15" s="47"/>
      <c r="F15" s="11">
        <v>585037</v>
      </c>
      <c r="G15" s="11">
        <v>585037</v>
      </c>
      <c r="H15" s="194">
        <v>585037</v>
      </c>
      <c r="I15" s="242">
        <f t="shared" si="0"/>
        <v>0</v>
      </c>
      <c r="J15" s="17"/>
    </row>
    <row r="16" spans="1:10" ht="15.75" customHeight="1" thickBot="1">
      <c r="A16" s="225"/>
      <c r="B16" s="226"/>
      <c r="C16" s="227" t="s">
        <v>177</v>
      </c>
      <c r="D16" s="237"/>
      <c r="E16" s="156"/>
      <c r="F16" s="174">
        <v>795507</v>
      </c>
      <c r="G16" s="174">
        <v>795506.6</v>
      </c>
      <c r="H16" s="238">
        <v>795506.49</v>
      </c>
      <c r="I16" s="239">
        <f t="shared" si="0"/>
        <v>0.10999999998603016</v>
      </c>
      <c r="J16" s="17"/>
    </row>
    <row r="17" spans="1:10" ht="39" customHeight="1" thickBot="1">
      <c r="A17" s="225"/>
      <c r="B17" s="263" t="s">
        <v>194</v>
      </c>
      <c r="C17" s="227" t="s">
        <v>206</v>
      </c>
      <c r="D17" s="237" t="s">
        <v>195</v>
      </c>
      <c r="E17" s="156" t="s">
        <v>212</v>
      </c>
      <c r="F17" s="174">
        <v>2803647.81</v>
      </c>
      <c r="G17" s="174">
        <v>841094.34</v>
      </c>
      <c r="H17" s="238">
        <v>841094.34</v>
      </c>
      <c r="I17" s="239">
        <f t="shared" si="0"/>
        <v>0</v>
      </c>
      <c r="J17" s="17"/>
    </row>
    <row r="18" spans="1:10" ht="35.25" customHeight="1" thickBot="1">
      <c r="A18" s="225"/>
      <c r="B18" s="263" t="s">
        <v>193</v>
      </c>
      <c r="C18" s="227" t="s">
        <v>206</v>
      </c>
      <c r="D18" s="237" t="s">
        <v>196</v>
      </c>
      <c r="E18" s="156" t="s">
        <v>192</v>
      </c>
      <c r="F18" s="174">
        <v>1302752.19</v>
      </c>
      <c r="G18" s="174">
        <v>390825.66</v>
      </c>
      <c r="H18" s="238">
        <v>390825.66</v>
      </c>
      <c r="I18" s="239">
        <f t="shared" si="0"/>
        <v>0</v>
      </c>
      <c r="J18" s="17"/>
    </row>
    <row r="19" spans="1:10" ht="37.5" customHeight="1" thickBot="1">
      <c r="A19" s="76">
        <v>2</v>
      </c>
      <c r="B19" s="115" t="s">
        <v>63</v>
      </c>
      <c r="C19" s="86" t="s">
        <v>39</v>
      </c>
      <c r="D19" s="27" t="s">
        <v>169</v>
      </c>
      <c r="E19" s="31" t="s">
        <v>95</v>
      </c>
      <c r="F19" s="178">
        <v>247626.67</v>
      </c>
      <c r="G19" s="178">
        <v>247626.67</v>
      </c>
      <c r="H19" s="179">
        <v>157580.61</v>
      </c>
      <c r="I19" s="239">
        <f t="shared" si="0"/>
        <v>90046.06000000003</v>
      </c>
      <c r="J19" s="12"/>
    </row>
    <row r="20" spans="1:10" ht="37.5" customHeight="1" thickBot="1">
      <c r="A20" s="76"/>
      <c r="B20" s="296" t="s">
        <v>231</v>
      </c>
      <c r="C20" s="297" t="s">
        <v>11</v>
      </c>
      <c r="D20" s="298" t="s">
        <v>169</v>
      </c>
      <c r="E20" s="299" t="s">
        <v>230</v>
      </c>
      <c r="F20" s="169">
        <v>1060500</v>
      </c>
      <c r="G20" s="169">
        <v>1060500</v>
      </c>
      <c r="H20" s="300">
        <v>1060500</v>
      </c>
      <c r="I20" s="239">
        <f t="shared" si="0"/>
        <v>0</v>
      </c>
      <c r="J20" s="12"/>
    </row>
    <row r="21" spans="1:9" ht="39.75" customHeight="1" thickBot="1">
      <c r="A21" s="77">
        <v>3</v>
      </c>
      <c r="B21" s="116" t="s">
        <v>74</v>
      </c>
      <c r="C21" s="91" t="s">
        <v>9</v>
      </c>
      <c r="D21" s="29" t="s">
        <v>156</v>
      </c>
      <c r="E21" s="30" t="s">
        <v>114</v>
      </c>
      <c r="F21" s="152">
        <v>263316</v>
      </c>
      <c r="G21" s="181">
        <v>263316</v>
      </c>
      <c r="H21" s="182">
        <v>263316</v>
      </c>
      <c r="I21" s="183">
        <f t="shared" si="0"/>
        <v>0</v>
      </c>
    </row>
    <row r="22" spans="1:9" ht="40.5" customHeight="1" thickBot="1">
      <c r="A22" s="77">
        <v>4</v>
      </c>
      <c r="B22" s="117" t="s">
        <v>75</v>
      </c>
      <c r="C22" s="86" t="s">
        <v>9</v>
      </c>
      <c r="D22" s="27" t="s">
        <v>157</v>
      </c>
      <c r="E22" s="28" t="s">
        <v>115</v>
      </c>
      <c r="F22" s="184">
        <v>1803000</v>
      </c>
      <c r="G22" s="185">
        <v>1803000</v>
      </c>
      <c r="H22" s="178">
        <v>1803000</v>
      </c>
      <c r="I22" s="147">
        <f t="shared" si="0"/>
        <v>0</v>
      </c>
    </row>
    <row r="23" spans="1:9" ht="39.75" customHeight="1" thickBot="1">
      <c r="A23" s="77">
        <v>5</v>
      </c>
      <c r="B23" s="116" t="s">
        <v>76</v>
      </c>
      <c r="C23" s="91" t="s">
        <v>9</v>
      </c>
      <c r="D23" s="29" t="s">
        <v>158</v>
      </c>
      <c r="E23" s="30" t="s">
        <v>116</v>
      </c>
      <c r="F23" s="182">
        <v>5205</v>
      </c>
      <c r="G23" s="182">
        <v>5205</v>
      </c>
      <c r="H23" s="182">
        <v>5205</v>
      </c>
      <c r="I23" s="183">
        <f t="shared" si="0"/>
        <v>0</v>
      </c>
    </row>
    <row r="24" spans="1:9" ht="40.5" customHeight="1" thickBot="1">
      <c r="A24" s="77">
        <v>6</v>
      </c>
      <c r="B24" s="117" t="s">
        <v>77</v>
      </c>
      <c r="C24" s="86" t="s">
        <v>39</v>
      </c>
      <c r="D24" s="27" t="s">
        <v>159</v>
      </c>
      <c r="E24" s="28" t="s">
        <v>117</v>
      </c>
      <c r="F24" s="178">
        <v>908400</v>
      </c>
      <c r="G24" s="178">
        <v>908400</v>
      </c>
      <c r="H24" s="178">
        <v>908400</v>
      </c>
      <c r="I24" s="147">
        <f t="shared" si="0"/>
        <v>0</v>
      </c>
    </row>
    <row r="25" spans="1:9" ht="39.75" customHeight="1" thickBot="1">
      <c r="A25" s="77">
        <v>7</v>
      </c>
      <c r="B25" s="116" t="s">
        <v>78</v>
      </c>
      <c r="C25" s="86" t="s">
        <v>39</v>
      </c>
      <c r="D25" s="29" t="s">
        <v>160</v>
      </c>
      <c r="E25" s="30" t="s">
        <v>118</v>
      </c>
      <c r="F25" s="182"/>
      <c r="G25" s="182"/>
      <c r="H25" s="182"/>
      <c r="I25" s="183">
        <f t="shared" si="0"/>
        <v>0</v>
      </c>
    </row>
    <row r="26" spans="1:9" ht="39.75" customHeight="1" thickBot="1">
      <c r="A26" s="77">
        <v>8</v>
      </c>
      <c r="B26" s="117" t="s">
        <v>79</v>
      </c>
      <c r="C26" s="86" t="s">
        <v>47</v>
      </c>
      <c r="D26" s="27" t="s">
        <v>161</v>
      </c>
      <c r="E26" s="248" t="s">
        <v>119</v>
      </c>
      <c r="F26" s="234">
        <v>517562</v>
      </c>
      <c r="G26" s="234">
        <v>517562</v>
      </c>
      <c r="H26" s="234">
        <v>517562</v>
      </c>
      <c r="I26" s="236">
        <f t="shared" si="0"/>
        <v>0</v>
      </c>
    </row>
    <row r="27" spans="1:9" ht="31.5" customHeight="1" thickBot="1">
      <c r="A27" s="250">
        <v>9</v>
      </c>
      <c r="B27" s="135" t="s">
        <v>162</v>
      </c>
      <c r="C27" s="247"/>
      <c r="D27" s="256" t="s">
        <v>181</v>
      </c>
      <c r="E27" s="249" t="s">
        <v>88</v>
      </c>
      <c r="F27" s="21">
        <f>F28+F29+F30</f>
        <v>12500</v>
      </c>
      <c r="G27" s="21">
        <f>G28+G29+G30</f>
        <v>12500</v>
      </c>
      <c r="H27" s="21">
        <f>H28+H29+H30</f>
        <v>12500</v>
      </c>
      <c r="I27" s="236">
        <f t="shared" si="0"/>
        <v>0</v>
      </c>
    </row>
    <row r="28" spans="1:9" ht="14.25" customHeight="1">
      <c r="A28" s="244"/>
      <c r="B28" s="251"/>
      <c r="C28" s="246" t="s">
        <v>23</v>
      </c>
      <c r="D28" s="58"/>
      <c r="E28" s="58"/>
      <c r="F28" s="35">
        <v>4500</v>
      </c>
      <c r="G28" s="35">
        <v>4500</v>
      </c>
      <c r="H28" s="35">
        <v>4500</v>
      </c>
      <c r="I28" s="236">
        <f t="shared" si="0"/>
        <v>0</v>
      </c>
    </row>
    <row r="29" spans="1:9" ht="14.25" customHeight="1">
      <c r="A29" s="244"/>
      <c r="B29" s="252"/>
      <c r="C29" s="1" t="s">
        <v>17</v>
      </c>
      <c r="D29" s="245"/>
      <c r="E29" s="6"/>
      <c r="F29" s="11">
        <v>2000</v>
      </c>
      <c r="G29" s="11">
        <v>2000</v>
      </c>
      <c r="H29" s="11">
        <v>2000</v>
      </c>
      <c r="I29" s="242">
        <f t="shared" si="0"/>
        <v>0</v>
      </c>
    </row>
    <row r="30" spans="1:9" ht="14.25" customHeight="1" thickBot="1">
      <c r="A30" s="244"/>
      <c r="B30" s="218"/>
      <c r="C30" s="253" t="s">
        <v>180</v>
      </c>
      <c r="D30" s="254"/>
      <c r="E30" s="255"/>
      <c r="F30" s="174">
        <v>6000</v>
      </c>
      <c r="G30" s="174">
        <v>6000</v>
      </c>
      <c r="H30" s="174">
        <v>6000</v>
      </c>
      <c r="I30" s="239">
        <f t="shared" si="0"/>
        <v>0</v>
      </c>
    </row>
    <row r="31" spans="1:9" ht="27.75" customHeight="1" thickBot="1">
      <c r="A31" s="304">
        <v>10</v>
      </c>
      <c r="B31" s="328" t="s">
        <v>163</v>
      </c>
      <c r="C31" s="86"/>
      <c r="D31" s="27" t="s">
        <v>128</v>
      </c>
      <c r="E31" s="28" t="s">
        <v>89</v>
      </c>
      <c r="F31" s="36">
        <f>F32+F33</f>
        <v>50000</v>
      </c>
      <c r="G31" s="36">
        <f>G32+G33</f>
        <v>50000</v>
      </c>
      <c r="H31" s="36">
        <f>H32+H33</f>
        <v>50000</v>
      </c>
      <c r="I31" s="187">
        <f t="shared" si="0"/>
        <v>0</v>
      </c>
    </row>
    <row r="32" spans="1:9" ht="16.5" customHeight="1">
      <c r="A32" s="311"/>
      <c r="B32" s="301"/>
      <c r="C32" s="87" t="s">
        <v>23</v>
      </c>
      <c r="D32" s="159" t="s">
        <v>140</v>
      </c>
      <c r="E32" s="23"/>
      <c r="F32" s="35">
        <v>16500</v>
      </c>
      <c r="G32" s="35">
        <v>16500</v>
      </c>
      <c r="H32" s="35">
        <v>16500</v>
      </c>
      <c r="I32" s="188">
        <f t="shared" si="0"/>
        <v>0</v>
      </c>
    </row>
    <row r="33" spans="1:9" ht="16.5" customHeight="1" thickBot="1">
      <c r="A33" s="312"/>
      <c r="B33" s="302"/>
      <c r="C33" s="88" t="s">
        <v>17</v>
      </c>
      <c r="D33" s="65"/>
      <c r="E33" s="54"/>
      <c r="F33" s="189">
        <v>33500</v>
      </c>
      <c r="G33" s="189">
        <v>33500</v>
      </c>
      <c r="H33" s="189">
        <v>33500</v>
      </c>
      <c r="I33" s="190">
        <f t="shared" si="0"/>
        <v>0</v>
      </c>
    </row>
    <row r="34" spans="1:9" ht="28.5" customHeight="1" thickBot="1">
      <c r="A34" s="304">
        <v>11</v>
      </c>
      <c r="B34" s="328" t="s">
        <v>164</v>
      </c>
      <c r="C34" s="86"/>
      <c r="D34" s="27" t="s">
        <v>128</v>
      </c>
      <c r="E34" s="28" t="s">
        <v>90</v>
      </c>
      <c r="F34" s="36">
        <f>F35+F36</f>
        <v>20000</v>
      </c>
      <c r="G34" s="36">
        <f>G35+G36</f>
        <v>20000</v>
      </c>
      <c r="H34" s="36">
        <f>H35+H36</f>
        <v>20000</v>
      </c>
      <c r="I34" s="187">
        <f t="shared" si="0"/>
        <v>0</v>
      </c>
    </row>
    <row r="35" spans="1:9" ht="19.5" customHeight="1">
      <c r="A35" s="311"/>
      <c r="B35" s="301"/>
      <c r="C35" s="160" t="s">
        <v>23</v>
      </c>
      <c r="D35" s="295" t="s">
        <v>229</v>
      </c>
      <c r="E35" s="161"/>
      <c r="F35" s="169">
        <v>16000</v>
      </c>
      <c r="G35" s="169">
        <v>16000</v>
      </c>
      <c r="H35" s="169">
        <v>16000</v>
      </c>
      <c r="I35" s="191">
        <f t="shared" si="0"/>
        <v>0</v>
      </c>
    </row>
    <row r="36" spans="1:9" ht="15" customHeight="1" thickBot="1">
      <c r="A36" s="313"/>
      <c r="B36" s="302"/>
      <c r="C36" s="162" t="s">
        <v>17</v>
      </c>
      <c r="D36" s="65"/>
      <c r="E36" s="54"/>
      <c r="F36" s="189">
        <v>4000</v>
      </c>
      <c r="G36" s="189">
        <v>4000</v>
      </c>
      <c r="H36" s="189">
        <v>4000</v>
      </c>
      <c r="I36" s="190">
        <f t="shared" si="0"/>
        <v>0</v>
      </c>
    </row>
    <row r="37" spans="1:9" ht="41.25" customHeight="1" thickBot="1">
      <c r="A37" s="148">
        <v>12</v>
      </c>
      <c r="B37" s="134" t="s">
        <v>143</v>
      </c>
      <c r="C37" s="223" t="s">
        <v>39</v>
      </c>
      <c r="D37" s="220" t="s">
        <v>165</v>
      </c>
      <c r="E37" s="30" t="s">
        <v>141</v>
      </c>
      <c r="F37" s="182">
        <v>13000</v>
      </c>
      <c r="G37" s="182">
        <v>13000</v>
      </c>
      <c r="H37" s="182">
        <v>13000</v>
      </c>
      <c r="I37" s="190">
        <f t="shared" si="0"/>
        <v>0</v>
      </c>
    </row>
    <row r="38" spans="1:9" ht="41.25" customHeight="1" thickBot="1">
      <c r="A38" s="79">
        <v>13</v>
      </c>
      <c r="B38" s="119" t="s">
        <v>60</v>
      </c>
      <c r="C38" s="38" t="s">
        <v>11</v>
      </c>
      <c r="D38" s="27" t="s">
        <v>166</v>
      </c>
      <c r="E38" s="28" t="s">
        <v>57</v>
      </c>
      <c r="F38" s="178">
        <v>168100</v>
      </c>
      <c r="G38" s="178">
        <v>168100</v>
      </c>
      <c r="H38" s="178">
        <v>168100</v>
      </c>
      <c r="I38" s="180">
        <f t="shared" si="0"/>
        <v>0</v>
      </c>
    </row>
    <row r="39" spans="1:9" ht="41.25" customHeight="1" thickBot="1">
      <c r="A39" s="48">
        <v>14</v>
      </c>
      <c r="B39" s="120" t="s">
        <v>61</v>
      </c>
      <c r="C39" s="222" t="s">
        <v>11</v>
      </c>
      <c r="D39" s="221" t="s">
        <v>166</v>
      </c>
      <c r="E39" s="30" t="s">
        <v>58</v>
      </c>
      <c r="F39" s="182">
        <v>420300</v>
      </c>
      <c r="G39" s="182">
        <v>420300</v>
      </c>
      <c r="H39" s="182">
        <v>420300</v>
      </c>
      <c r="I39" s="186">
        <f t="shared" si="0"/>
        <v>0</v>
      </c>
    </row>
    <row r="40" spans="1:9" ht="41.25" customHeight="1" thickBot="1">
      <c r="A40" s="279">
        <v>15</v>
      </c>
      <c r="B40" s="119" t="s">
        <v>59</v>
      </c>
      <c r="C40" s="91" t="s">
        <v>11</v>
      </c>
      <c r="D40" s="27" t="s">
        <v>166</v>
      </c>
      <c r="E40" s="248" t="s">
        <v>62</v>
      </c>
      <c r="F40" s="178">
        <v>50400</v>
      </c>
      <c r="G40" s="178">
        <v>50400</v>
      </c>
      <c r="H40" s="292">
        <v>50400</v>
      </c>
      <c r="I40" s="294">
        <f t="shared" si="0"/>
        <v>0</v>
      </c>
    </row>
    <row r="41" spans="1:9" ht="30.75" customHeight="1" thickBot="1">
      <c r="A41" s="287">
        <v>16</v>
      </c>
      <c r="B41" s="278" t="s">
        <v>87</v>
      </c>
      <c r="C41" s="288" t="s">
        <v>11</v>
      </c>
      <c r="D41" s="221" t="s">
        <v>166</v>
      </c>
      <c r="E41" s="25" t="s">
        <v>129</v>
      </c>
      <c r="F41" s="182">
        <v>7500</v>
      </c>
      <c r="G41" s="182">
        <v>7500</v>
      </c>
      <c r="H41" s="182">
        <v>7500</v>
      </c>
      <c r="I41" s="293">
        <f t="shared" si="0"/>
        <v>0</v>
      </c>
    </row>
    <row r="42" spans="1:9" ht="54.75" customHeight="1" thickBot="1">
      <c r="A42" s="289"/>
      <c r="B42" s="290" t="s">
        <v>210</v>
      </c>
      <c r="C42" s="291" t="s">
        <v>213</v>
      </c>
      <c r="D42" s="27" t="s">
        <v>211</v>
      </c>
      <c r="E42" s="28" t="s">
        <v>214</v>
      </c>
      <c r="F42" s="178">
        <v>3599600</v>
      </c>
      <c r="G42" s="178">
        <v>2458873</v>
      </c>
      <c r="H42" s="178">
        <v>2458873</v>
      </c>
      <c r="I42" s="180">
        <f t="shared" si="0"/>
        <v>0</v>
      </c>
    </row>
    <row r="43" spans="1:9" ht="54.75" customHeight="1" thickBot="1">
      <c r="A43" s="79"/>
      <c r="B43" s="290" t="s">
        <v>210</v>
      </c>
      <c r="C43" s="291" t="s">
        <v>11</v>
      </c>
      <c r="D43" s="27" t="s">
        <v>211</v>
      </c>
      <c r="E43" s="28" t="s">
        <v>228</v>
      </c>
      <c r="F43" s="178">
        <v>667000</v>
      </c>
      <c r="G43" s="178">
        <v>667000</v>
      </c>
      <c r="H43" s="178">
        <v>667000</v>
      </c>
      <c r="I43" s="180">
        <f t="shared" si="0"/>
        <v>0</v>
      </c>
    </row>
    <row r="44" spans="1:9" ht="26.25" customHeight="1" thickBot="1">
      <c r="A44" s="148">
        <v>17</v>
      </c>
      <c r="B44" s="116" t="s">
        <v>92</v>
      </c>
      <c r="C44" s="91" t="s">
        <v>10</v>
      </c>
      <c r="D44" s="29" t="s">
        <v>171</v>
      </c>
      <c r="E44" s="30" t="s">
        <v>93</v>
      </c>
      <c r="F44" s="35">
        <v>42800</v>
      </c>
      <c r="G44" s="182">
        <v>42800</v>
      </c>
      <c r="H44" s="182">
        <v>42800</v>
      </c>
      <c r="I44" s="186">
        <f t="shared" si="0"/>
        <v>0</v>
      </c>
    </row>
    <row r="45" spans="1:9" ht="38.25" customHeight="1">
      <c r="A45" s="275"/>
      <c r="B45" s="277" t="s">
        <v>205</v>
      </c>
      <c r="C45" s="1" t="s">
        <v>10</v>
      </c>
      <c r="D45" s="13" t="s">
        <v>203</v>
      </c>
      <c r="E45" s="248" t="s">
        <v>204</v>
      </c>
      <c r="F45" s="11">
        <v>26200</v>
      </c>
      <c r="G45" s="11">
        <v>26200</v>
      </c>
      <c r="H45" s="11">
        <v>26200</v>
      </c>
      <c r="I45" s="207">
        <f t="shared" si="0"/>
        <v>0</v>
      </c>
    </row>
    <row r="46" spans="1:9" ht="42.75" customHeight="1" thickBot="1">
      <c r="A46" s="80">
        <v>18</v>
      </c>
      <c r="B46" s="116" t="s">
        <v>97</v>
      </c>
      <c r="C46" s="91" t="s">
        <v>17</v>
      </c>
      <c r="D46" s="29" t="s">
        <v>168</v>
      </c>
      <c r="E46" s="30" t="s">
        <v>98</v>
      </c>
      <c r="F46" s="182">
        <v>3187000</v>
      </c>
      <c r="G46" s="182">
        <v>2550000</v>
      </c>
      <c r="H46" s="182">
        <v>2550000</v>
      </c>
      <c r="I46" s="186">
        <f t="shared" si="0"/>
        <v>0</v>
      </c>
    </row>
    <row r="47" spans="1:9" ht="27" customHeight="1" thickBot="1">
      <c r="A47" s="304">
        <v>19</v>
      </c>
      <c r="B47" s="308" t="s">
        <v>56</v>
      </c>
      <c r="C47" s="86"/>
      <c r="D47" s="27" t="s">
        <v>184</v>
      </c>
      <c r="E47" s="28" t="s">
        <v>99</v>
      </c>
      <c r="F47" s="36">
        <f>F48+F49+F50</f>
        <v>352700</v>
      </c>
      <c r="G47" s="36">
        <f>G48+G49+G50</f>
        <v>352700</v>
      </c>
      <c r="H47" s="36">
        <f>H48+H49+H50</f>
        <v>352682</v>
      </c>
      <c r="I47" s="37">
        <f>I48+I49+I50</f>
        <v>18</v>
      </c>
    </row>
    <row r="48" spans="1:9" ht="15" customHeight="1">
      <c r="A48" s="311"/>
      <c r="B48" s="309"/>
      <c r="C48" s="92" t="s">
        <v>30</v>
      </c>
      <c r="D48" s="22"/>
      <c r="E48" s="34" t="s">
        <v>36</v>
      </c>
      <c r="F48" s="35">
        <v>174200</v>
      </c>
      <c r="G48" s="35">
        <v>174200</v>
      </c>
      <c r="H48" s="192">
        <v>174200</v>
      </c>
      <c r="I48" s="193">
        <f aca="true" t="shared" si="1" ref="I48:I82">G48-H48</f>
        <v>0</v>
      </c>
    </row>
    <row r="49" spans="1:9" ht="15" customHeight="1">
      <c r="A49" s="311"/>
      <c r="B49" s="309"/>
      <c r="C49" s="93" t="s">
        <v>41</v>
      </c>
      <c r="D49" s="13"/>
      <c r="E49" s="18" t="s">
        <v>37</v>
      </c>
      <c r="F49" s="11">
        <v>18900</v>
      </c>
      <c r="G49" s="11">
        <v>18900</v>
      </c>
      <c r="H49" s="194">
        <v>18882</v>
      </c>
      <c r="I49" s="172">
        <f t="shared" si="1"/>
        <v>18</v>
      </c>
    </row>
    <row r="50" spans="1:9" ht="15" customHeight="1" thickBot="1">
      <c r="A50" s="312"/>
      <c r="B50" s="310"/>
      <c r="C50" s="94" t="s">
        <v>10</v>
      </c>
      <c r="D50" s="65"/>
      <c r="E50" s="24" t="s">
        <v>38</v>
      </c>
      <c r="F50" s="189">
        <v>159600</v>
      </c>
      <c r="G50" s="189">
        <v>159600</v>
      </c>
      <c r="H50" s="195">
        <v>159600</v>
      </c>
      <c r="I50" s="176">
        <f t="shared" si="1"/>
        <v>0</v>
      </c>
    </row>
    <row r="51" spans="1:9" ht="26.25" customHeight="1" thickBot="1">
      <c r="A51" s="304">
        <v>20</v>
      </c>
      <c r="B51" s="308" t="s">
        <v>132</v>
      </c>
      <c r="C51" s="38"/>
      <c r="D51" s="27" t="s">
        <v>167</v>
      </c>
      <c r="E51" s="28" t="s">
        <v>100</v>
      </c>
      <c r="F51" s="36">
        <f>F52+F53</f>
        <v>5901000</v>
      </c>
      <c r="G51" s="36">
        <f>G52+G53</f>
        <v>5793700</v>
      </c>
      <c r="H51" s="36">
        <f>H52+H53</f>
        <v>5637174.75</v>
      </c>
      <c r="I51" s="37">
        <f t="shared" si="1"/>
        <v>156525.25</v>
      </c>
    </row>
    <row r="52" spans="1:9" ht="18" customHeight="1">
      <c r="A52" s="311"/>
      <c r="B52" s="314"/>
      <c r="C52" s="92" t="s">
        <v>31</v>
      </c>
      <c r="D52" s="22"/>
      <c r="E52" s="23"/>
      <c r="F52" s="35">
        <v>291600</v>
      </c>
      <c r="G52" s="35">
        <v>243100</v>
      </c>
      <c r="H52" s="35">
        <v>242961.79</v>
      </c>
      <c r="I52" s="193">
        <f t="shared" si="1"/>
        <v>138.20999999999185</v>
      </c>
    </row>
    <row r="53" spans="1:9" ht="18" customHeight="1" thickBot="1">
      <c r="A53" s="312"/>
      <c r="B53" s="315"/>
      <c r="C53" s="95" t="s">
        <v>11</v>
      </c>
      <c r="D53" s="14"/>
      <c r="E53" s="25"/>
      <c r="F53" s="196">
        <v>5609400</v>
      </c>
      <c r="G53" s="196">
        <v>5550600</v>
      </c>
      <c r="H53" s="202">
        <v>5394212.96</v>
      </c>
      <c r="I53" s="177">
        <f t="shared" si="1"/>
        <v>156387.04000000004</v>
      </c>
    </row>
    <row r="54" spans="1:17" ht="27" customHeight="1" thickBot="1">
      <c r="A54" s="77">
        <v>21</v>
      </c>
      <c r="B54" s="121" t="s">
        <v>45</v>
      </c>
      <c r="C54" s="86" t="s">
        <v>9</v>
      </c>
      <c r="D54" s="27" t="s">
        <v>122</v>
      </c>
      <c r="E54" s="28" t="s">
        <v>101</v>
      </c>
      <c r="F54" s="184">
        <v>21500</v>
      </c>
      <c r="G54" s="185">
        <v>21300</v>
      </c>
      <c r="H54" s="178">
        <v>21299.32</v>
      </c>
      <c r="I54" s="37">
        <f t="shared" si="1"/>
        <v>0.680000000000291</v>
      </c>
      <c r="Q54" s="286"/>
    </row>
    <row r="55" spans="1:9" ht="39" customHeight="1" thickBot="1">
      <c r="A55" s="77">
        <v>22</v>
      </c>
      <c r="B55" s="122" t="s">
        <v>46</v>
      </c>
      <c r="C55" s="96" t="s">
        <v>11</v>
      </c>
      <c r="D55" s="29" t="s">
        <v>33</v>
      </c>
      <c r="E55" s="66" t="s">
        <v>102</v>
      </c>
      <c r="F55" s="181">
        <v>1713000</v>
      </c>
      <c r="G55" s="181">
        <v>1713000</v>
      </c>
      <c r="H55" s="202">
        <v>1712763</v>
      </c>
      <c r="I55" s="183">
        <f t="shared" si="1"/>
        <v>237</v>
      </c>
    </row>
    <row r="56" spans="1:9" ht="39" customHeight="1" thickBot="1">
      <c r="A56" s="78">
        <v>23</v>
      </c>
      <c r="B56" s="280" t="s">
        <v>72</v>
      </c>
      <c r="C56" s="276" t="s">
        <v>11</v>
      </c>
      <c r="D56" s="281" t="s">
        <v>73</v>
      </c>
      <c r="E56" s="248" t="s">
        <v>215</v>
      </c>
      <c r="F56" s="234">
        <v>985600</v>
      </c>
      <c r="G56" s="234">
        <v>985600</v>
      </c>
      <c r="H56" s="235">
        <v>985600</v>
      </c>
      <c r="I56" s="170">
        <f t="shared" si="1"/>
        <v>0</v>
      </c>
    </row>
    <row r="57" spans="1:9" ht="39" customHeight="1">
      <c r="A57" s="271"/>
      <c r="B57" s="280" t="s">
        <v>217</v>
      </c>
      <c r="C57" s="1" t="s">
        <v>218</v>
      </c>
      <c r="D57" s="282" t="s">
        <v>73</v>
      </c>
      <c r="E57" s="6" t="s">
        <v>216</v>
      </c>
      <c r="F57" s="11">
        <v>195400</v>
      </c>
      <c r="G57" s="11">
        <v>195400</v>
      </c>
      <c r="H57" s="194">
        <v>183884.26</v>
      </c>
      <c r="I57" s="283">
        <f t="shared" si="1"/>
        <v>11515.73999999999</v>
      </c>
    </row>
    <row r="58" spans="1:9" ht="42" customHeight="1" thickBot="1">
      <c r="A58" s="80">
        <v>24</v>
      </c>
      <c r="B58" s="124" t="s">
        <v>224</v>
      </c>
      <c r="C58" s="96" t="s">
        <v>11</v>
      </c>
      <c r="D58" s="258" t="s">
        <v>35</v>
      </c>
      <c r="E58" s="66" t="s">
        <v>103</v>
      </c>
      <c r="F58" s="181">
        <v>1012000</v>
      </c>
      <c r="G58" s="181">
        <v>1003510</v>
      </c>
      <c r="H58" s="198">
        <v>1003500.96</v>
      </c>
      <c r="I58" s="183">
        <f t="shared" si="1"/>
        <v>9.040000000037253</v>
      </c>
    </row>
    <row r="59" spans="1:10" ht="27" customHeight="1" thickBot="1">
      <c r="A59" s="306">
        <v>25</v>
      </c>
      <c r="B59" s="125" t="s">
        <v>14</v>
      </c>
      <c r="C59" s="97" t="s">
        <v>11</v>
      </c>
      <c r="D59" s="27" t="s">
        <v>35</v>
      </c>
      <c r="E59" s="31" t="s">
        <v>104</v>
      </c>
      <c r="F59" s="39">
        <f>F60+F61</f>
        <v>2729000</v>
      </c>
      <c r="G59" s="39">
        <f>G60+G61</f>
        <v>2725093.45</v>
      </c>
      <c r="H59" s="39">
        <f>H60+H61</f>
        <v>2725089.19</v>
      </c>
      <c r="I59" s="37">
        <f t="shared" si="1"/>
        <v>4.260000000242144</v>
      </c>
      <c r="J59" s="10"/>
    </row>
    <row r="60" spans="1:9" ht="18" customHeight="1">
      <c r="A60" s="306"/>
      <c r="B60" s="126" t="s">
        <v>19</v>
      </c>
      <c r="C60" s="146"/>
      <c r="D60" s="22"/>
      <c r="E60" s="98" t="s">
        <v>22</v>
      </c>
      <c r="F60" s="199">
        <v>1613000</v>
      </c>
      <c r="G60" s="199">
        <v>1610885.45</v>
      </c>
      <c r="H60" s="35">
        <v>1610885.45</v>
      </c>
      <c r="I60" s="193">
        <f t="shared" si="1"/>
        <v>0</v>
      </c>
    </row>
    <row r="61" spans="1:9" ht="18" customHeight="1" thickBot="1">
      <c r="A61" s="306"/>
      <c r="B61" s="127" t="s">
        <v>20</v>
      </c>
      <c r="D61" s="65"/>
      <c r="E61" s="85" t="s">
        <v>21</v>
      </c>
      <c r="F61" s="200">
        <v>1116000</v>
      </c>
      <c r="G61" s="200">
        <v>1114208</v>
      </c>
      <c r="H61" s="189">
        <v>1114203.74</v>
      </c>
      <c r="I61" s="176">
        <f t="shared" si="1"/>
        <v>4.260000000009313</v>
      </c>
    </row>
    <row r="62" spans="1:9" ht="18" customHeight="1" thickBot="1">
      <c r="A62" s="304">
        <v>26</v>
      </c>
      <c r="B62" s="308" t="s">
        <v>144</v>
      </c>
      <c r="C62" s="325"/>
      <c r="D62" s="163"/>
      <c r="E62" s="165"/>
      <c r="F62" s="39">
        <f>F63+F64+F65</f>
        <v>8191200</v>
      </c>
      <c r="G62" s="39">
        <f>G63+G64+G65</f>
        <v>8189962.3</v>
      </c>
      <c r="H62" s="39">
        <f>H63+H64+H65</f>
        <v>8189962.3</v>
      </c>
      <c r="I62" s="167">
        <f t="shared" si="1"/>
        <v>0</v>
      </c>
    </row>
    <row r="63" spans="1:9" ht="15.75" customHeight="1">
      <c r="A63" s="311"/>
      <c r="B63" s="314"/>
      <c r="C63" s="326"/>
      <c r="D63" s="166" t="s">
        <v>146</v>
      </c>
      <c r="E63" s="316" t="s">
        <v>147</v>
      </c>
      <c r="F63" s="168">
        <v>6456800</v>
      </c>
      <c r="G63" s="168">
        <v>6456800</v>
      </c>
      <c r="H63" s="169">
        <v>6456800</v>
      </c>
      <c r="I63" s="170">
        <f t="shared" si="1"/>
        <v>0</v>
      </c>
    </row>
    <row r="64" spans="1:9" ht="15.75" customHeight="1">
      <c r="A64" s="311"/>
      <c r="B64" s="314"/>
      <c r="C64" s="326"/>
      <c r="D64" s="166" t="s">
        <v>145</v>
      </c>
      <c r="E64" s="317"/>
      <c r="F64" s="171">
        <v>1660900</v>
      </c>
      <c r="G64" s="171">
        <v>1660847.3</v>
      </c>
      <c r="H64" s="11">
        <v>1660847.3</v>
      </c>
      <c r="I64" s="172">
        <f t="shared" si="1"/>
        <v>0</v>
      </c>
    </row>
    <row r="65" spans="1:9" ht="15.75" customHeight="1" thickBot="1">
      <c r="A65" s="312"/>
      <c r="B65" s="315"/>
      <c r="C65" s="327"/>
      <c r="D65" s="164" t="s">
        <v>142</v>
      </c>
      <c r="E65" s="318"/>
      <c r="F65" s="173">
        <v>73500</v>
      </c>
      <c r="G65" s="173">
        <v>72315</v>
      </c>
      <c r="H65" s="174">
        <v>72315</v>
      </c>
      <c r="I65" s="175">
        <f t="shared" si="1"/>
        <v>0</v>
      </c>
    </row>
    <row r="66" spans="1:9" ht="27.75" customHeight="1" thickBot="1">
      <c r="A66" s="304">
        <v>27</v>
      </c>
      <c r="B66" s="303" t="s">
        <v>155</v>
      </c>
      <c r="C66" s="99"/>
      <c r="D66" s="27" t="s">
        <v>128</v>
      </c>
      <c r="E66" s="28" t="s">
        <v>94</v>
      </c>
      <c r="F66" s="36">
        <f>F67+F69+F68+F70</f>
        <v>4880200</v>
      </c>
      <c r="G66" s="36">
        <f>G67+G69+G68+G70</f>
        <v>4880200</v>
      </c>
      <c r="H66" s="36">
        <f>H67+H69+H68+H70</f>
        <v>4880200</v>
      </c>
      <c r="I66" s="147">
        <f t="shared" si="1"/>
        <v>0</v>
      </c>
    </row>
    <row r="67" spans="1:9" ht="13.5" customHeight="1">
      <c r="A67" s="311"/>
      <c r="B67" s="301"/>
      <c r="C67" s="100" t="s">
        <v>30</v>
      </c>
      <c r="D67" s="22"/>
      <c r="E67" s="23"/>
      <c r="F67" s="35">
        <v>1343700</v>
      </c>
      <c r="G67" s="35">
        <v>1343700</v>
      </c>
      <c r="H67" s="201">
        <v>1343700</v>
      </c>
      <c r="I67" s="193">
        <f t="shared" si="1"/>
        <v>0</v>
      </c>
    </row>
    <row r="68" spans="1:9" ht="13.5" customHeight="1">
      <c r="A68" s="311"/>
      <c r="B68" s="301"/>
      <c r="C68" s="100" t="s">
        <v>11</v>
      </c>
      <c r="D68" s="22"/>
      <c r="E68" s="23"/>
      <c r="F68" s="35">
        <v>2518700</v>
      </c>
      <c r="G68" s="35">
        <v>2518700</v>
      </c>
      <c r="H68" s="201">
        <v>2518700</v>
      </c>
      <c r="I68" s="193">
        <f t="shared" si="1"/>
        <v>0</v>
      </c>
    </row>
    <row r="69" spans="1:9" ht="13.5" customHeight="1">
      <c r="A69" s="311"/>
      <c r="B69" s="301"/>
      <c r="C69" s="101" t="s">
        <v>134</v>
      </c>
      <c r="D69" s="13"/>
      <c r="E69" s="6"/>
      <c r="F69" s="11">
        <v>58800</v>
      </c>
      <c r="G69" s="11">
        <v>58800</v>
      </c>
      <c r="H69" s="202">
        <v>58800</v>
      </c>
      <c r="I69" s="172">
        <f t="shared" si="1"/>
        <v>0</v>
      </c>
    </row>
    <row r="70" spans="1:9" ht="13.5" customHeight="1" thickBot="1">
      <c r="A70" s="313"/>
      <c r="B70" s="301"/>
      <c r="C70" s="102" t="s">
        <v>10</v>
      </c>
      <c r="D70" s="14"/>
      <c r="E70" s="25"/>
      <c r="F70" s="196">
        <v>959000</v>
      </c>
      <c r="G70" s="196">
        <v>959000</v>
      </c>
      <c r="H70" s="197">
        <v>959000</v>
      </c>
      <c r="I70" s="177">
        <f t="shared" si="1"/>
        <v>0</v>
      </c>
    </row>
    <row r="71" spans="1:9" ht="25.5" customHeight="1" thickBot="1">
      <c r="A71" s="79">
        <v>28</v>
      </c>
      <c r="B71" s="123" t="s">
        <v>69</v>
      </c>
      <c r="C71" s="86" t="s">
        <v>23</v>
      </c>
      <c r="D71" s="257" t="s">
        <v>70</v>
      </c>
      <c r="E71" s="28" t="s">
        <v>68</v>
      </c>
      <c r="F71" s="178">
        <v>1948000</v>
      </c>
      <c r="G71" s="178">
        <v>1948000</v>
      </c>
      <c r="H71" s="178">
        <v>1948000</v>
      </c>
      <c r="I71" s="177">
        <f t="shared" si="1"/>
        <v>0</v>
      </c>
    </row>
    <row r="72" spans="1:9" ht="29.25" customHeight="1" thickBot="1">
      <c r="A72" s="80">
        <v>29</v>
      </c>
      <c r="B72" s="128" t="s">
        <v>13</v>
      </c>
      <c r="C72" s="86" t="s">
        <v>11</v>
      </c>
      <c r="D72" s="27" t="s">
        <v>67</v>
      </c>
      <c r="E72" s="46" t="s">
        <v>120</v>
      </c>
      <c r="F72" s="178">
        <v>70832000</v>
      </c>
      <c r="G72" s="178">
        <v>70832000</v>
      </c>
      <c r="H72" s="202">
        <v>70715071.35</v>
      </c>
      <c r="I72" s="147">
        <f t="shared" si="1"/>
        <v>116928.65000000596</v>
      </c>
    </row>
    <row r="73" spans="1:18" ht="51.75" customHeight="1" thickBot="1">
      <c r="A73" s="77">
        <v>30</v>
      </c>
      <c r="B73" s="123" t="s">
        <v>133</v>
      </c>
      <c r="C73" s="86" t="s">
        <v>9</v>
      </c>
      <c r="D73" s="27" t="s">
        <v>66</v>
      </c>
      <c r="E73" s="28" t="s">
        <v>105</v>
      </c>
      <c r="F73" s="178">
        <v>364900</v>
      </c>
      <c r="G73" s="178">
        <v>364900</v>
      </c>
      <c r="H73" s="179">
        <v>364900</v>
      </c>
      <c r="I73" s="147">
        <f t="shared" si="1"/>
        <v>0</v>
      </c>
      <c r="R73" s="2" t="s">
        <v>223</v>
      </c>
    </row>
    <row r="74" spans="1:9" ht="29.25" customHeight="1" thickBot="1">
      <c r="A74" s="306">
        <v>31</v>
      </c>
      <c r="B74" s="308" t="s">
        <v>227</v>
      </c>
      <c r="C74" s="38"/>
      <c r="D74" s="27" t="s">
        <v>123</v>
      </c>
      <c r="E74" s="28" t="s">
        <v>110</v>
      </c>
      <c r="F74" s="36">
        <f>F75+F76</f>
        <v>5000</v>
      </c>
      <c r="G74" s="36">
        <f>G75+G76</f>
        <v>5000</v>
      </c>
      <c r="H74" s="36">
        <f>H75+H76</f>
        <v>5000</v>
      </c>
      <c r="I74" s="37">
        <f t="shared" si="1"/>
        <v>0</v>
      </c>
    </row>
    <row r="75" spans="1:9" ht="15" customHeight="1">
      <c r="A75" s="306"/>
      <c r="B75" s="314"/>
      <c r="C75" s="109" t="s">
        <v>17</v>
      </c>
      <c r="D75" s="60"/>
      <c r="E75" s="23"/>
      <c r="F75" s="35">
        <v>900</v>
      </c>
      <c r="G75" s="35">
        <v>900</v>
      </c>
      <c r="H75" s="35">
        <v>900</v>
      </c>
      <c r="I75" s="193">
        <f t="shared" si="1"/>
        <v>0</v>
      </c>
    </row>
    <row r="76" spans="1:9" ht="15" customHeight="1" thickBot="1">
      <c r="A76" s="306"/>
      <c r="B76" s="315"/>
      <c r="C76" s="103" t="s">
        <v>65</v>
      </c>
      <c r="D76" s="53"/>
      <c r="E76" s="54"/>
      <c r="F76" s="189">
        <v>4100</v>
      </c>
      <c r="G76" s="189">
        <v>4100</v>
      </c>
      <c r="H76" s="189">
        <v>4100</v>
      </c>
      <c r="I76" s="176">
        <f t="shared" si="1"/>
        <v>0</v>
      </c>
    </row>
    <row r="77" spans="1:9" ht="53.25" customHeight="1" thickBot="1">
      <c r="A77" s="77">
        <v>32</v>
      </c>
      <c r="B77" s="128" t="s">
        <v>18</v>
      </c>
      <c r="C77" s="86" t="s">
        <v>9</v>
      </c>
      <c r="D77" s="27" t="s">
        <v>124</v>
      </c>
      <c r="E77" s="28" t="s">
        <v>111</v>
      </c>
      <c r="F77" s="178">
        <v>70000</v>
      </c>
      <c r="G77" s="178">
        <v>70000</v>
      </c>
      <c r="H77" s="178">
        <v>70000</v>
      </c>
      <c r="I77" s="147">
        <f t="shared" si="1"/>
        <v>0</v>
      </c>
    </row>
    <row r="78" spans="1:9" ht="29.25" customHeight="1" thickBot="1">
      <c r="A78" s="77">
        <v>33</v>
      </c>
      <c r="B78" s="128" t="s">
        <v>16</v>
      </c>
      <c r="C78" s="86" t="s">
        <v>9</v>
      </c>
      <c r="D78" s="27" t="s">
        <v>125</v>
      </c>
      <c r="E78" s="46" t="s">
        <v>108</v>
      </c>
      <c r="F78" s="178">
        <v>1459000</v>
      </c>
      <c r="G78" s="178">
        <v>1459000</v>
      </c>
      <c r="H78" s="179">
        <v>1459000</v>
      </c>
      <c r="I78" s="147">
        <f t="shared" si="1"/>
        <v>0</v>
      </c>
    </row>
    <row r="79" spans="1:9" ht="27.75" customHeight="1" thickBot="1">
      <c r="A79" s="77">
        <v>34</v>
      </c>
      <c r="B79" s="123" t="s">
        <v>225</v>
      </c>
      <c r="C79" s="86" t="s">
        <v>11</v>
      </c>
      <c r="D79" s="27" t="s">
        <v>127</v>
      </c>
      <c r="E79" s="28" t="s">
        <v>109</v>
      </c>
      <c r="F79" s="178">
        <v>316000</v>
      </c>
      <c r="G79" s="178">
        <v>316000</v>
      </c>
      <c r="H79" s="202">
        <v>314996.37</v>
      </c>
      <c r="I79" s="147">
        <f t="shared" si="1"/>
        <v>1003.6300000000047</v>
      </c>
    </row>
    <row r="80" spans="1:9" ht="27.75" customHeight="1" thickBot="1">
      <c r="A80" s="77">
        <v>35</v>
      </c>
      <c r="B80" s="121" t="s">
        <v>226</v>
      </c>
      <c r="C80" s="86" t="s">
        <v>9</v>
      </c>
      <c r="D80" s="27" t="s">
        <v>122</v>
      </c>
      <c r="E80" s="28" t="s">
        <v>112</v>
      </c>
      <c r="F80" s="178">
        <v>3000</v>
      </c>
      <c r="G80" s="178">
        <v>3000</v>
      </c>
      <c r="H80" s="178">
        <v>3000</v>
      </c>
      <c r="I80" s="147">
        <f t="shared" si="1"/>
        <v>0</v>
      </c>
    </row>
    <row r="81" spans="1:9" ht="30" customHeight="1" thickBot="1">
      <c r="A81" s="77">
        <v>36</v>
      </c>
      <c r="B81" s="129" t="s">
        <v>48</v>
      </c>
      <c r="C81" s="86" t="s">
        <v>17</v>
      </c>
      <c r="D81" s="27" t="s">
        <v>167</v>
      </c>
      <c r="E81" s="28" t="s">
        <v>80</v>
      </c>
      <c r="F81" s="178">
        <v>0</v>
      </c>
      <c r="G81" s="178"/>
      <c r="H81" s="178"/>
      <c r="I81" s="147">
        <f t="shared" si="1"/>
        <v>0</v>
      </c>
    </row>
    <row r="82" spans="1:9" ht="40.5" customHeight="1" thickBot="1">
      <c r="A82" s="77">
        <v>37</v>
      </c>
      <c r="B82" s="274" t="s">
        <v>202</v>
      </c>
      <c r="C82" s="86" t="s">
        <v>11</v>
      </c>
      <c r="D82" s="27" t="s">
        <v>67</v>
      </c>
      <c r="E82" s="28" t="s">
        <v>121</v>
      </c>
      <c r="F82" s="178">
        <v>1408000</v>
      </c>
      <c r="G82" s="178">
        <v>1408000</v>
      </c>
      <c r="H82" s="203">
        <v>1400337.02</v>
      </c>
      <c r="I82" s="147">
        <f t="shared" si="1"/>
        <v>7662.979999999981</v>
      </c>
    </row>
    <row r="83" spans="1:9" ht="30" customHeight="1" thickBot="1">
      <c r="A83" s="306">
        <v>38</v>
      </c>
      <c r="B83" s="128" t="s">
        <v>40</v>
      </c>
      <c r="C83" s="104" t="s">
        <v>24</v>
      </c>
      <c r="D83" s="27" t="s">
        <v>128</v>
      </c>
      <c r="E83" s="28" t="s">
        <v>107</v>
      </c>
      <c r="F83" s="8">
        <f>F84+F85+F86+F87+F88+F89</f>
        <v>27820000</v>
      </c>
      <c r="G83" s="8">
        <f>G84+G85+G86+G87+G88+G89</f>
        <v>27820000</v>
      </c>
      <c r="H83" s="8">
        <f>H84+H85+H86+H87+H88+H89</f>
        <v>27820000</v>
      </c>
      <c r="I83" s="20">
        <f>I84+I85+I86+I87+I88+I89</f>
        <v>0</v>
      </c>
    </row>
    <row r="84" spans="1:9" ht="16.5" customHeight="1">
      <c r="A84" s="306"/>
      <c r="B84" s="126" t="s">
        <v>25</v>
      </c>
      <c r="C84" s="105">
        <v>902</v>
      </c>
      <c r="D84" s="34"/>
      <c r="E84" s="58"/>
      <c r="F84" s="204">
        <v>2700000</v>
      </c>
      <c r="G84" s="204">
        <v>2700000</v>
      </c>
      <c r="H84" s="205">
        <v>2700000</v>
      </c>
      <c r="I84" s="193">
        <f aca="true" t="shared" si="2" ref="I84:I107">G84-H84</f>
        <v>0</v>
      </c>
    </row>
    <row r="85" spans="1:9" ht="15" customHeight="1">
      <c r="A85" s="306"/>
      <c r="B85" s="130" t="s">
        <v>11</v>
      </c>
      <c r="C85" s="106">
        <v>903</v>
      </c>
      <c r="D85" s="40"/>
      <c r="E85" s="6"/>
      <c r="F85" s="50">
        <v>14440000</v>
      </c>
      <c r="G85" s="50">
        <v>14440000</v>
      </c>
      <c r="H85" s="211">
        <v>14440000</v>
      </c>
      <c r="I85" s="172">
        <f t="shared" si="2"/>
        <v>0</v>
      </c>
    </row>
    <row r="86" spans="1:9" ht="15" customHeight="1">
      <c r="A86" s="306"/>
      <c r="B86" s="130" t="s">
        <v>26</v>
      </c>
      <c r="C86" s="106">
        <v>912</v>
      </c>
      <c r="D86" s="13"/>
      <c r="E86" s="32"/>
      <c r="F86" s="50">
        <v>1360000</v>
      </c>
      <c r="G86" s="50">
        <v>1360000</v>
      </c>
      <c r="H86" s="206">
        <v>1360000</v>
      </c>
      <c r="I86" s="172">
        <f t="shared" si="2"/>
        <v>0</v>
      </c>
    </row>
    <row r="87" spans="1:9" ht="14.25" customHeight="1">
      <c r="A87" s="306"/>
      <c r="B87" s="130" t="s">
        <v>27</v>
      </c>
      <c r="C87" s="106">
        <v>935</v>
      </c>
      <c r="D87" s="18"/>
      <c r="E87" s="32"/>
      <c r="F87" s="50">
        <v>600000</v>
      </c>
      <c r="G87" s="50">
        <v>600000</v>
      </c>
      <c r="H87" s="206">
        <v>600000</v>
      </c>
      <c r="I87" s="172">
        <f t="shared" si="2"/>
        <v>0</v>
      </c>
    </row>
    <row r="88" spans="1:9" ht="16.5" customHeight="1">
      <c r="A88" s="306"/>
      <c r="B88" s="130" t="s">
        <v>28</v>
      </c>
      <c r="C88" s="106">
        <v>936</v>
      </c>
      <c r="D88" s="13"/>
      <c r="E88" s="6"/>
      <c r="F88" s="50">
        <v>7220000</v>
      </c>
      <c r="G88" s="50">
        <v>7220000</v>
      </c>
      <c r="H88" s="194">
        <v>7220000</v>
      </c>
      <c r="I88" s="172">
        <f t="shared" si="2"/>
        <v>0</v>
      </c>
    </row>
    <row r="89" spans="1:9" ht="15" customHeight="1" thickBot="1">
      <c r="A89" s="306"/>
      <c r="B89" s="131" t="s">
        <v>29</v>
      </c>
      <c r="C89" s="107">
        <v>992</v>
      </c>
      <c r="D89" s="56"/>
      <c r="E89" s="57"/>
      <c r="F89" s="150">
        <v>1500000</v>
      </c>
      <c r="G89" s="150">
        <v>1500000</v>
      </c>
      <c r="H89" s="150">
        <v>1500000</v>
      </c>
      <c r="I89" s="177">
        <f t="shared" si="2"/>
        <v>0</v>
      </c>
    </row>
    <row r="90" spans="1:9" ht="30.75" customHeight="1" thickBot="1">
      <c r="A90" s="78">
        <v>39</v>
      </c>
      <c r="B90" s="266" t="s">
        <v>64</v>
      </c>
      <c r="C90" s="267" t="s">
        <v>17</v>
      </c>
      <c r="D90" s="268" t="s">
        <v>185</v>
      </c>
      <c r="E90" s="248" t="s">
        <v>96</v>
      </c>
      <c r="F90" s="269">
        <v>290484.48</v>
      </c>
      <c r="G90" s="269">
        <v>290484.49</v>
      </c>
      <c r="H90" s="269">
        <v>184853.76</v>
      </c>
      <c r="I90" s="170">
        <f t="shared" si="2"/>
        <v>105630.72999999998</v>
      </c>
    </row>
    <row r="91" spans="1:9" ht="54.75" customHeight="1">
      <c r="A91" s="271"/>
      <c r="B91" s="273" t="s">
        <v>201</v>
      </c>
      <c r="C91" s="272" t="s">
        <v>189</v>
      </c>
      <c r="D91" s="13" t="s">
        <v>199</v>
      </c>
      <c r="E91" s="161" t="s">
        <v>200</v>
      </c>
      <c r="F91" s="50">
        <v>990321</v>
      </c>
      <c r="G91" s="50">
        <v>990321</v>
      </c>
      <c r="H91" s="50">
        <v>990321</v>
      </c>
      <c r="I91" s="11">
        <f t="shared" si="2"/>
        <v>0</v>
      </c>
    </row>
    <row r="92" spans="1:9" ht="25.5" customHeight="1" thickBot="1">
      <c r="A92" s="80"/>
      <c r="B92" s="270" t="s">
        <v>182</v>
      </c>
      <c r="C92" s="154" t="s">
        <v>17</v>
      </c>
      <c r="D92" s="155" t="s">
        <v>128</v>
      </c>
      <c r="E92" s="255" t="s">
        <v>208</v>
      </c>
      <c r="F92" s="157">
        <v>34500</v>
      </c>
      <c r="G92" s="157">
        <v>34500</v>
      </c>
      <c r="H92" s="157">
        <v>34500</v>
      </c>
      <c r="I92" s="175">
        <f t="shared" si="2"/>
        <v>0</v>
      </c>
    </row>
    <row r="93" spans="1:9" ht="41.25" customHeight="1" thickBot="1">
      <c r="A93" s="77">
        <v>40</v>
      </c>
      <c r="B93" s="133" t="s">
        <v>84</v>
      </c>
      <c r="C93" s="108" t="s">
        <v>17</v>
      </c>
      <c r="D93" s="27" t="s">
        <v>170</v>
      </c>
      <c r="E93" s="28" t="s">
        <v>85</v>
      </c>
      <c r="F93" s="178">
        <v>0</v>
      </c>
      <c r="G93" s="178"/>
      <c r="H93" s="178"/>
      <c r="I93" s="147">
        <f t="shared" si="2"/>
        <v>0</v>
      </c>
    </row>
    <row r="94" spans="1:9" ht="24" customHeight="1" thickBot="1">
      <c r="A94" s="77">
        <v>41</v>
      </c>
      <c r="B94" s="133" t="s">
        <v>154</v>
      </c>
      <c r="C94" s="86" t="s">
        <v>9</v>
      </c>
      <c r="D94" s="27" t="s">
        <v>167</v>
      </c>
      <c r="E94" s="46" t="s">
        <v>81</v>
      </c>
      <c r="F94" s="178">
        <v>936080</v>
      </c>
      <c r="G94" s="178">
        <v>936080</v>
      </c>
      <c r="H94" s="178">
        <v>936080</v>
      </c>
      <c r="I94" s="147">
        <f t="shared" si="2"/>
        <v>0</v>
      </c>
    </row>
    <row r="95" spans="1:9" ht="42.75" customHeight="1">
      <c r="A95" s="77">
        <v>42</v>
      </c>
      <c r="B95" s="264" t="s">
        <v>153</v>
      </c>
      <c r="C95" s="87" t="s">
        <v>9</v>
      </c>
      <c r="D95" s="22" t="s">
        <v>167</v>
      </c>
      <c r="E95" s="265" t="s">
        <v>82</v>
      </c>
      <c r="F95" s="35">
        <v>1741367</v>
      </c>
      <c r="G95" s="35">
        <v>1741367</v>
      </c>
      <c r="H95" s="35">
        <v>1741367</v>
      </c>
      <c r="I95" s="193">
        <f t="shared" si="2"/>
        <v>0</v>
      </c>
    </row>
    <row r="96" spans="1:9" ht="47.25" customHeight="1" thickBot="1">
      <c r="A96" s="80"/>
      <c r="B96" s="89" t="s">
        <v>197</v>
      </c>
      <c r="C96" s="91" t="s">
        <v>9</v>
      </c>
      <c r="D96" s="29" t="s">
        <v>128</v>
      </c>
      <c r="E96" s="84" t="s">
        <v>198</v>
      </c>
      <c r="F96" s="182">
        <v>208337</v>
      </c>
      <c r="G96" s="182">
        <v>208337</v>
      </c>
      <c r="H96" s="182">
        <v>208337</v>
      </c>
      <c r="I96" s="183">
        <f t="shared" si="2"/>
        <v>0</v>
      </c>
    </row>
    <row r="97" spans="1:9" ht="25.5" customHeight="1" thickBot="1">
      <c r="A97" s="77">
        <v>43</v>
      </c>
      <c r="B97" s="134" t="s">
        <v>43</v>
      </c>
      <c r="C97" s="224" t="s">
        <v>42</v>
      </c>
      <c r="D97" s="59" t="s">
        <v>128</v>
      </c>
      <c r="E97" s="26" t="s">
        <v>83</v>
      </c>
      <c r="F97" s="178">
        <v>14494000</v>
      </c>
      <c r="G97" s="178">
        <v>13614348</v>
      </c>
      <c r="H97" s="178">
        <v>13614348</v>
      </c>
      <c r="I97" s="147">
        <f t="shared" si="2"/>
        <v>0</v>
      </c>
    </row>
    <row r="98" spans="1:9" ht="15" customHeight="1" thickBot="1">
      <c r="A98" s="304">
        <v>44</v>
      </c>
      <c r="B98" s="308" t="s">
        <v>148</v>
      </c>
      <c r="C98" s="319" t="s">
        <v>17</v>
      </c>
      <c r="D98" s="212"/>
      <c r="E98" s="26"/>
      <c r="F98" s="36">
        <f>F99+F100+F101+F102</f>
        <v>1828000</v>
      </c>
      <c r="G98" s="36">
        <f>G99+G100+G101+G102</f>
        <v>1794524</v>
      </c>
      <c r="H98" s="36">
        <f>H99+H100+H101+H102</f>
        <v>1794524</v>
      </c>
      <c r="I98" s="37">
        <f t="shared" si="2"/>
        <v>0</v>
      </c>
    </row>
    <row r="99" spans="1:9" ht="15" customHeight="1">
      <c r="A99" s="311"/>
      <c r="B99" s="314"/>
      <c r="C99" s="320"/>
      <c r="D99" s="213" t="s">
        <v>146</v>
      </c>
      <c r="E99" s="322" t="s">
        <v>152</v>
      </c>
      <c r="F99" s="215">
        <v>141700</v>
      </c>
      <c r="G99" s="182">
        <v>141700</v>
      </c>
      <c r="H99" s="182">
        <v>141700</v>
      </c>
      <c r="I99" s="183">
        <f t="shared" si="2"/>
        <v>0</v>
      </c>
    </row>
    <row r="100" spans="1:9" ht="15" customHeight="1">
      <c r="A100" s="311"/>
      <c r="B100" s="314"/>
      <c r="C100" s="320"/>
      <c r="D100" s="214" t="s">
        <v>149</v>
      </c>
      <c r="E100" s="323"/>
      <c r="F100" s="216">
        <v>380000</v>
      </c>
      <c r="G100" s="11">
        <v>380000</v>
      </c>
      <c r="H100" s="11">
        <v>380000</v>
      </c>
      <c r="I100" s="172">
        <f t="shared" si="2"/>
        <v>0</v>
      </c>
    </row>
    <row r="101" spans="1:9" ht="15" customHeight="1">
      <c r="A101" s="311"/>
      <c r="B101" s="314"/>
      <c r="C101" s="320"/>
      <c r="D101" s="214" t="s">
        <v>150</v>
      </c>
      <c r="E101" s="323"/>
      <c r="F101" s="216">
        <v>323000</v>
      </c>
      <c r="G101" s="11">
        <v>323000</v>
      </c>
      <c r="H101" s="11">
        <v>323000</v>
      </c>
      <c r="I101" s="172">
        <f t="shared" si="2"/>
        <v>0</v>
      </c>
    </row>
    <row r="102" spans="1:9" ht="15" customHeight="1" thickBot="1">
      <c r="A102" s="312"/>
      <c r="B102" s="315"/>
      <c r="C102" s="321"/>
      <c r="D102" s="219" t="s">
        <v>151</v>
      </c>
      <c r="E102" s="324"/>
      <c r="F102" s="217">
        <v>983300</v>
      </c>
      <c r="G102" s="174">
        <v>949824</v>
      </c>
      <c r="H102" s="174">
        <v>949824</v>
      </c>
      <c r="I102" s="175">
        <f t="shared" si="2"/>
        <v>0</v>
      </c>
    </row>
    <row r="103" spans="1:9" ht="28.5" customHeight="1" thickBot="1">
      <c r="A103" s="78">
        <v>45</v>
      </c>
      <c r="B103" s="118" t="s">
        <v>130</v>
      </c>
      <c r="C103" s="260" t="s">
        <v>11</v>
      </c>
      <c r="D103" s="261" t="s">
        <v>128</v>
      </c>
      <c r="E103" s="262" t="s">
        <v>91</v>
      </c>
      <c r="F103" s="152">
        <v>1155500</v>
      </c>
      <c r="G103" s="182">
        <v>1155480</v>
      </c>
      <c r="H103" s="182">
        <v>1155480</v>
      </c>
      <c r="I103" s="183">
        <f t="shared" si="2"/>
        <v>0</v>
      </c>
    </row>
    <row r="104" spans="1:9" ht="28.5" customHeight="1" thickBot="1">
      <c r="A104" s="79"/>
      <c r="B104" s="135" t="s">
        <v>190</v>
      </c>
      <c r="C104" s="224" t="s">
        <v>42</v>
      </c>
      <c r="D104" s="59" t="s">
        <v>128</v>
      </c>
      <c r="E104" s="41" t="s">
        <v>191</v>
      </c>
      <c r="F104" s="184">
        <v>22500</v>
      </c>
      <c r="G104" s="178">
        <v>22500</v>
      </c>
      <c r="H104" s="178">
        <v>22500</v>
      </c>
      <c r="I104" s="147">
        <f t="shared" si="2"/>
        <v>0</v>
      </c>
    </row>
    <row r="105" spans="1:9" ht="18.75" customHeight="1">
      <c r="A105" s="80">
        <v>46</v>
      </c>
      <c r="B105" s="136" t="s">
        <v>49</v>
      </c>
      <c r="C105" s="105" t="s">
        <v>32</v>
      </c>
      <c r="D105" s="22" t="s">
        <v>126</v>
      </c>
      <c r="E105" s="23"/>
      <c r="F105" s="204">
        <v>38752000</v>
      </c>
      <c r="G105" s="204">
        <v>38752000</v>
      </c>
      <c r="H105" s="204">
        <v>38752000</v>
      </c>
      <c r="I105" s="193">
        <f t="shared" si="2"/>
        <v>0</v>
      </c>
    </row>
    <row r="106" spans="1:9" ht="18.75" customHeight="1">
      <c r="A106" s="77">
        <v>47</v>
      </c>
      <c r="B106" s="137" t="s">
        <v>51</v>
      </c>
      <c r="C106" s="106" t="s">
        <v>32</v>
      </c>
      <c r="D106" s="13" t="s">
        <v>183</v>
      </c>
      <c r="E106" s="6"/>
      <c r="F106" s="50">
        <v>2350200</v>
      </c>
      <c r="G106" s="50">
        <v>2350200</v>
      </c>
      <c r="H106" s="50">
        <v>2350200</v>
      </c>
      <c r="I106" s="172">
        <f t="shared" si="2"/>
        <v>0</v>
      </c>
    </row>
    <row r="107" spans="1:9" ht="18.75" customHeight="1" thickBot="1">
      <c r="A107" s="78">
        <v>48</v>
      </c>
      <c r="B107" s="138" t="s">
        <v>50</v>
      </c>
      <c r="C107" s="107" t="s">
        <v>32</v>
      </c>
      <c r="D107" s="14"/>
      <c r="E107" s="25"/>
      <c r="F107" s="150"/>
      <c r="G107" s="150"/>
      <c r="H107" s="150"/>
      <c r="I107" s="177">
        <f t="shared" si="2"/>
        <v>0</v>
      </c>
    </row>
    <row r="108" spans="1:9" ht="18.75" customHeight="1" thickBot="1">
      <c r="A108" s="3"/>
      <c r="B108" s="128" t="s">
        <v>2</v>
      </c>
      <c r="C108" s="73"/>
      <c r="D108" s="61"/>
      <c r="E108" s="7"/>
      <c r="F108" s="8">
        <f>F107+F106+F105+F103+F98+F97+F95+F94+F93+F90+F83+F82+F81+F80+F79+F78+F77+F74+F73+F72+F71+F66+F62+F59+F58+F56+F55+F54+F51+F47+F46+F44+F41+F40+F39+F38+F37+F34+F31+F27+F26+F25+F24+F23+F22+F21+F19+F6+F3+F92+F5+F104+F96+F91+F17+F18+F45+F57+F4+F43+F20</f>
        <v>212571259.14999998</v>
      </c>
      <c r="G108" s="8">
        <f>G107+G106+G105+G103+G98+G97+G95+G94+G93+G90+G83+G82+G81+G80+G79+G78+G77+G74+G73+G72+G71+G66+G62+G59+G58+G56+G55+G54+G51+G47+G46+G44+G41+G40+G39+G38+G37+G34+G31+G27+G26+G25+G24+G23+G22+G21+G19+G6+G5+G3+G92+G104+G96+G91+G17+G18+G45+G57+G4+G43+G20</f>
        <v>207964421.09</v>
      </c>
      <c r="H108" s="8">
        <f>H107+H106+H105+H103+H98+H97+H95+H94+H93+H90+H83+H82+H81+H80+H79+H78+H77+H74+H73+H72+H71+H66+H62+H59+H58+H56+H55+H54+H51+H47+H46+H44+H41+H40+H39+H38+H37+H34+H31+H27+H26+H25+H24+H23+H22+H21+H19+H6+H5+H3+H92+H104+H96+H91+H17+H18+H45+H57+H4+H43+H20</f>
        <v>207473118.93</v>
      </c>
      <c r="I108" s="8">
        <f>I107+I106+I105+I103+I98+I97+I95+I94+I93+I90+I83+I82+I81+I80+I79+I78+I77+I74+I73+I72+I71+I66+I62+I59+I58+I56+I55+I54+I51+I47+I46+I44+I41+I40+I39+I38+I37+I34+I31+I27+I26+I25+I24+I23+I22+I21+I19+I6+I3+I92+I104+I96+I91+I17+I18+I45+I57+I4+I43+I20</f>
        <v>491302.16000000585</v>
      </c>
    </row>
    <row r="109" spans="1:9" ht="14.25">
      <c r="A109" s="81"/>
      <c r="B109" s="139" t="s">
        <v>106</v>
      </c>
      <c r="C109" s="109"/>
      <c r="D109" s="60"/>
      <c r="E109" s="52"/>
      <c r="F109" s="55"/>
      <c r="G109" s="55"/>
      <c r="H109" s="55"/>
      <c r="I109" s="70"/>
    </row>
    <row r="110" spans="1:9" ht="26.25" customHeight="1" thickBot="1">
      <c r="A110" s="76"/>
      <c r="B110" s="151" t="s">
        <v>63</v>
      </c>
      <c r="C110" s="106"/>
      <c r="D110" s="13"/>
      <c r="E110" s="47" t="s">
        <v>135</v>
      </c>
      <c r="F110" s="207">
        <f>'[1]на 01.01.13'!$I$5</f>
        <v>239099.5</v>
      </c>
      <c r="G110" s="50">
        <v>239099.5</v>
      </c>
      <c r="H110" s="50">
        <v>239099.5</v>
      </c>
      <c r="I110" s="71">
        <f aca="true" t="shared" si="3" ref="I110:I115">G110-H110</f>
        <v>0</v>
      </c>
    </row>
    <row r="111" spans="1:9" ht="28.5" customHeight="1" thickBot="1">
      <c r="A111" s="76"/>
      <c r="B111" s="132" t="s">
        <v>64</v>
      </c>
      <c r="C111" s="106"/>
      <c r="D111" s="13"/>
      <c r="E111" s="47" t="s">
        <v>131</v>
      </c>
      <c r="F111" s="50">
        <f>'[1]на 01.01.13'!$I$76</f>
        <v>273549.5</v>
      </c>
      <c r="G111" s="50">
        <v>273549.5</v>
      </c>
      <c r="H111" s="50">
        <v>273549.5</v>
      </c>
      <c r="I111" s="71">
        <f t="shared" si="3"/>
        <v>0</v>
      </c>
    </row>
    <row r="112" spans="1:9" ht="28.5" customHeight="1" thickBot="1">
      <c r="A112" s="82"/>
      <c r="B112" s="134" t="s">
        <v>43</v>
      </c>
      <c r="C112" s="107"/>
      <c r="D112" s="14"/>
      <c r="E112" s="149" t="s">
        <v>83</v>
      </c>
      <c r="F112" s="150">
        <v>1925885</v>
      </c>
      <c r="G112" s="150">
        <v>1925885</v>
      </c>
      <c r="H112" s="150">
        <v>1925885</v>
      </c>
      <c r="I112" s="71">
        <f t="shared" si="3"/>
        <v>0</v>
      </c>
    </row>
    <row r="113" spans="1:9" ht="28.5" customHeight="1" thickBot="1">
      <c r="A113" s="82"/>
      <c r="B113" s="158" t="s">
        <v>136</v>
      </c>
      <c r="C113" s="107"/>
      <c r="D113" s="14"/>
      <c r="E113" s="149" t="s">
        <v>139</v>
      </c>
      <c r="F113" s="150">
        <v>499599</v>
      </c>
      <c r="G113" s="150">
        <v>499599</v>
      </c>
      <c r="H113" s="150">
        <v>499599</v>
      </c>
      <c r="I113" s="71">
        <f t="shared" si="3"/>
        <v>0</v>
      </c>
    </row>
    <row r="114" spans="1:9" ht="39" customHeight="1" thickBot="1">
      <c r="A114" s="82"/>
      <c r="B114" s="125" t="s">
        <v>207</v>
      </c>
      <c r="C114" s="106"/>
      <c r="D114" s="13"/>
      <c r="E114" s="47" t="s">
        <v>209</v>
      </c>
      <c r="F114" s="50">
        <v>852000</v>
      </c>
      <c r="G114" s="50">
        <v>847740</v>
      </c>
      <c r="H114" s="50">
        <v>847740</v>
      </c>
      <c r="I114" s="71">
        <f t="shared" si="3"/>
        <v>0</v>
      </c>
    </row>
    <row r="115" spans="1:9" ht="28.5" customHeight="1" thickBot="1">
      <c r="A115" s="153"/>
      <c r="B115" s="132" t="s">
        <v>137</v>
      </c>
      <c r="C115" s="154"/>
      <c r="D115" s="155"/>
      <c r="E115" s="156" t="s">
        <v>138</v>
      </c>
      <c r="F115" s="157">
        <v>165243</v>
      </c>
      <c r="G115" s="157">
        <v>165243</v>
      </c>
      <c r="H115" s="157">
        <v>165243</v>
      </c>
      <c r="I115" s="71">
        <f t="shared" si="3"/>
        <v>0</v>
      </c>
    </row>
    <row r="116" spans="1:9" ht="14.25" customHeight="1" thickBot="1">
      <c r="A116" s="3"/>
      <c r="B116" s="140" t="s">
        <v>15</v>
      </c>
      <c r="C116" s="73"/>
      <c r="D116" s="64"/>
      <c r="E116" s="7"/>
      <c r="F116" s="8">
        <f>F108+F111+F110+F112+F113+F114+F115</f>
        <v>216526635.14999998</v>
      </c>
      <c r="G116" s="8">
        <f>G108+G111+G110+G112+G113+G114+G115</f>
        <v>211915537.09</v>
      </c>
      <c r="H116" s="8">
        <f>H108+H111+H110+H112+H113+H114+H115</f>
        <v>211424234.93</v>
      </c>
      <c r="I116" s="8">
        <f>I108+I111+I110+I112+I113+I114+I115</f>
        <v>491302.16000000585</v>
      </c>
    </row>
    <row r="117" spans="1:9" ht="16.5" customHeight="1">
      <c r="A117" s="81"/>
      <c r="B117" s="141" t="s">
        <v>12</v>
      </c>
      <c r="C117" s="74"/>
      <c r="D117" s="63"/>
      <c r="E117" s="62"/>
      <c r="F117" s="204"/>
      <c r="G117" s="204"/>
      <c r="H117" s="204"/>
      <c r="I117" s="208">
        <v>6966263.48</v>
      </c>
    </row>
    <row r="118" spans="1:9" ht="13.5" customHeight="1">
      <c r="A118" s="76"/>
      <c r="B118" s="142" t="s">
        <v>55</v>
      </c>
      <c r="C118" s="9"/>
      <c r="D118" s="51"/>
      <c r="E118" s="5"/>
      <c r="F118" s="50"/>
      <c r="G118" s="50"/>
      <c r="H118" s="50"/>
      <c r="I118" s="71">
        <v>4042330.05</v>
      </c>
    </row>
    <row r="119" spans="1:9" ht="13.5" customHeight="1">
      <c r="A119" s="76"/>
      <c r="B119" s="142" t="s">
        <v>54</v>
      </c>
      <c r="C119" s="9"/>
      <c r="D119" s="51"/>
      <c r="E119" s="5"/>
      <c r="F119" s="50"/>
      <c r="G119" s="50"/>
      <c r="H119" s="50"/>
      <c r="I119" s="71">
        <f>I116-I122</f>
        <v>490082.0200000062</v>
      </c>
    </row>
    <row r="120" spans="1:9" ht="13.5" customHeight="1">
      <c r="A120" s="76"/>
      <c r="B120" s="142" t="s">
        <v>52</v>
      </c>
      <c r="C120" s="9"/>
      <c r="D120" s="51"/>
      <c r="E120" s="5"/>
      <c r="F120" s="50"/>
      <c r="G120" s="50"/>
      <c r="H120" s="50"/>
      <c r="I120" s="71">
        <f>I19+I21+I22+I23+I24+I25+I26+I38+I39+I40+I41+I44+I56+I110</f>
        <v>90046.06000000003</v>
      </c>
    </row>
    <row r="121" spans="1:9" ht="14.25" customHeight="1">
      <c r="A121" s="76"/>
      <c r="B121" s="143" t="s">
        <v>53</v>
      </c>
      <c r="C121" s="110"/>
      <c r="D121" s="49"/>
      <c r="E121" s="1"/>
      <c r="F121" s="50"/>
      <c r="G121" s="50"/>
      <c r="H121" s="50"/>
      <c r="I121" s="71">
        <v>2923933.43</v>
      </c>
    </row>
    <row r="122" spans="1:9" ht="14.25">
      <c r="A122" s="76"/>
      <c r="B122" s="142" t="s">
        <v>54</v>
      </c>
      <c r="C122" s="111"/>
      <c r="D122" s="43"/>
      <c r="E122" s="32"/>
      <c r="F122" s="209"/>
      <c r="G122" s="209"/>
      <c r="H122" s="209"/>
      <c r="I122" s="172">
        <f>I3+I76+I6+I5+I62</f>
        <v>1220.1399999996647</v>
      </c>
    </row>
    <row r="123" spans="1:9" ht="15" thickBot="1">
      <c r="A123" s="83"/>
      <c r="B123" s="144" t="s">
        <v>52</v>
      </c>
      <c r="C123" s="112"/>
      <c r="D123" s="44"/>
      <c r="E123" s="33"/>
      <c r="F123" s="210"/>
      <c r="G123" s="210"/>
      <c r="H123" s="210"/>
      <c r="I123" s="176">
        <f>I3</f>
        <v>0</v>
      </c>
    </row>
    <row r="124" ht="12.75">
      <c r="I124" s="19"/>
    </row>
    <row r="125" spans="3:4" ht="12.75">
      <c r="C125" s="10"/>
      <c r="D125" s="16"/>
    </row>
    <row r="126" spans="3:14" ht="15.75" customHeight="1">
      <c r="C126" s="10"/>
      <c r="D126" s="16"/>
      <c r="G126" s="305"/>
      <c r="H126" s="305"/>
      <c r="I126" s="45"/>
      <c r="N126" s="42"/>
    </row>
    <row r="127" spans="3:4" ht="12.75">
      <c r="C127" s="10"/>
      <c r="D127" s="16"/>
    </row>
    <row r="130" ht="12.75">
      <c r="H130" s="19"/>
    </row>
  </sheetData>
  <mergeCells count="25">
    <mergeCell ref="B6:B7"/>
    <mergeCell ref="A1:I1"/>
    <mergeCell ref="B74:B76"/>
    <mergeCell ref="A74:A76"/>
    <mergeCell ref="A59:A61"/>
    <mergeCell ref="B51:B53"/>
    <mergeCell ref="B47:B50"/>
    <mergeCell ref="B31:B33"/>
    <mergeCell ref="B34:B36"/>
    <mergeCell ref="A62:A65"/>
    <mergeCell ref="G126:H126"/>
    <mergeCell ref="A83:A89"/>
    <mergeCell ref="A98:A102"/>
    <mergeCell ref="E63:E65"/>
    <mergeCell ref="B98:B102"/>
    <mergeCell ref="C98:C102"/>
    <mergeCell ref="E99:E102"/>
    <mergeCell ref="C62:C65"/>
    <mergeCell ref="B66:B70"/>
    <mergeCell ref="A66:A70"/>
    <mergeCell ref="B62:B65"/>
    <mergeCell ref="A31:A33"/>
    <mergeCell ref="A34:A36"/>
    <mergeCell ref="A47:A50"/>
    <mergeCell ref="A51:A53"/>
  </mergeCells>
  <printOptions/>
  <pageMargins left="0.1968503937007874" right="0" top="0.21" bottom="0" header="0.21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Raifo-130</cp:lastModifiedBy>
  <cp:lastPrinted>2014-01-15T06:43:19Z</cp:lastPrinted>
  <dcterms:created xsi:type="dcterms:W3CDTF">2008-01-10T12:42:06Z</dcterms:created>
  <dcterms:modified xsi:type="dcterms:W3CDTF">2014-01-16T08:35:04Z</dcterms:modified>
  <cp:category/>
  <cp:version/>
  <cp:contentType/>
  <cp:contentStatus/>
</cp:coreProperties>
</file>